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610" windowHeight="7935"/>
  </bookViews>
  <sheets>
    <sheet name="Прочитайте" sheetId="15" r:id="rId1"/>
    <sheet name="Журнал К" sheetId="8" r:id="rId2"/>
    <sheet name="Участие" sheetId="16" r:id="rId3"/>
    <sheet name="ВД" sheetId="12" r:id="rId4"/>
    <sheet name="Протокол ВД" sheetId="13" r:id="rId5"/>
    <sheet name="Диаграмма ВД" sheetId="14" r:id="rId6"/>
    <sheet name="ПА" sheetId="5" r:id="rId7"/>
    <sheet name="Протокол ПА" sheetId="6" r:id="rId8"/>
    <sheet name="Диаграмма ПА" sheetId="7" r:id="rId9"/>
    <sheet name="А" sheetId="9" r:id="rId10"/>
    <sheet name="Протокол А " sheetId="10" r:id="rId11"/>
    <sheet name="Диаграмма А" sheetId="11" r:id="rId12"/>
  </sheets>
  <definedNames>
    <definedName name="_xlnm.Print_Titles" localSheetId="9">А!$1:$3</definedName>
    <definedName name="_xlnm.Print_Titles" localSheetId="3">ВД!$1:$3</definedName>
    <definedName name="_xlnm.Print_Titles" localSheetId="1">'Журнал К'!$1:$3</definedName>
    <definedName name="_xlnm.Print_Titles" localSheetId="6">ПА!$1:$3</definedName>
    <definedName name="_xlnm.Print_Titles" localSheetId="2">Участие!$1:$3</definedName>
    <definedName name="_xlnm.Print_Area" localSheetId="9">А!$A$1:$D$19</definedName>
    <definedName name="_xlnm.Print_Area" localSheetId="3">ВД!$A$1:$D$19</definedName>
    <definedName name="_xlnm.Print_Area" localSheetId="6">ПА!$A$1:$D$19</definedName>
    <definedName name="_xlnm.Print_Area" localSheetId="10">'Протокол А '!$A$1:$G$12</definedName>
    <definedName name="_xlnm.Print_Area" localSheetId="4">'Протокол ВД'!$A$1:$G$12</definedName>
    <definedName name="_xlnm.Print_Area" localSheetId="7">'Протокол ПА'!$A$1:$G$12</definedName>
    <definedName name="_xlnm.Print_Area" localSheetId="2">Участие!$A$1:$K$20</definedName>
  </definedNames>
  <calcPr calcId="125725"/>
</workbook>
</file>

<file path=xl/calcChain.xml><?xml version="1.0" encoding="utf-8"?>
<calcChain xmlns="http://schemas.openxmlformats.org/spreadsheetml/2006/main">
  <c r="A11" i="10"/>
  <c r="A11" i="6"/>
  <c r="A2"/>
  <c r="A2" i="10"/>
  <c r="A2" i="9"/>
  <c r="A2" i="5"/>
  <c r="A2" i="13"/>
  <c r="A2" i="12"/>
  <c r="A2" i="16"/>
  <c r="I20" i="8"/>
  <c r="C19" i="12" s="1"/>
  <c r="I19" i="8"/>
  <c r="C18" i="12" s="1"/>
  <c r="I18" i="8"/>
  <c r="C17" i="12" s="1"/>
  <c r="I17" i="8"/>
  <c r="C16" i="12" s="1"/>
  <c r="I16" i="8"/>
  <c r="C15" i="12" s="1"/>
  <c r="I15" i="8"/>
  <c r="C14" i="12" s="1"/>
  <c r="I14" i="8"/>
  <c r="C13" i="12" s="1"/>
  <c r="I13" i="8"/>
  <c r="C12" i="12" s="1"/>
  <c r="I12" i="8"/>
  <c r="C11" i="12" s="1"/>
  <c r="I11" i="8"/>
  <c r="C10" i="12" s="1"/>
  <c r="I10" i="8"/>
  <c r="C9" i="12" s="1"/>
  <c r="I9" i="8"/>
  <c r="C8" i="12" s="1"/>
  <c r="I8" i="8"/>
  <c r="C7" i="12" s="1"/>
  <c r="I7" i="8"/>
  <c r="C6" i="12" s="1"/>
  <c r="I6" i="8"/>
  <c r="C5" i="12" s="1"/>
  <c r="P7" i="8" l="1"/>
  <c r="P8"/>
  <c r="P9"/>
  <c r="P10"/>
  <c r="P11"/>
  <c r="P12"/>
  <c r="P13"/>
  <c r="P14"/>
  <c r="P15"/>
  <c r="P16"/>
  <c r="P17"/>
  <c r="P18"/>
  <c r="P19"/>
  <c r="P20"/>
  <c r="P6"/>
  <c r="B6" i="16"/>
  <c r="B7"/>
  <c r="B5" i="12"/>
  <c r="B6"/>
  <c r="B8" i="16"/>
  <c r="B9"/>
  <c r="B10"/>
  <c r="B11"/>
  <c r="B12"/>
  <c r="B13"/>
  <c r="B14"/>
  <c r="B15"/>
  <c r="B16"/>
  <c r="B17"/>
  <c r="B18"/>
  <c r="B19"/>
  <c r="B20"/>
  <c r="B6" i="9" l="1"/>
  <c r="B7"/>
  <c r="B8"/>
  <c r="B9"/>
  <c r="B10"/>
  <c r="B11"/>
  <c r="B12"/>
  <c r="B13"/>
  <c r="B14"/>
  <c r="B15"/>
  <c r="B16"/>
  <c r="B17"/>
  <c r="B18"/>
  <c r="B19"/>
  <c r="B5"/>
  <c r="B6" i="5"/>
  <c r="B7"/>
  <c r="B8"/>
  <c r="B9"/>
  <c r="B10"/>
  <c r="B11"/>
  <c r="B12"/>
  <c r="B13"/>
  <c r="B14"/>
  <c r="B15"/>
  <c r="B16"/>
  <c r="B17"/>
  <c r="B18"/>
  <c r="B19"/>
  <c r="B5"/>
  <c r="B7" i="12"/>
  <c r="B8"/>
  <c r="B9"/>
  <c r="B10"/>
  <c r="B11"/>
  <c r="B12"/>
  <c r="B13"/>
  <c r="B14"/>
  <c r="B15"/>
  <c r="B16"/>
  <c r="B17"/>
  <c r="B18"/>
  <c r="B19"/>
  <c r="K16" i="16"/>
  <c r="X16" i="8" s="1"/>
  <c r="W16" s="1"/>
  <c r="K17" i="16"/>
  <c r="X17" i="8" s="1"/>
  <c r="W17" s="1"/>
  <c r="K18" i="16"/>
  <c r="X18" i="8" s="1"/>
  <c r="W18" s="1"/>
  <c r="K19" i="16"/>
  <c r="X19" i="8" s="1"/>
  <c r="W19" s="1"/>
  <c r="K20" i="16"/>
  <c r="X20" i="8" s="1"/>
  <c r="W20" s="1"/>
  <c r="C15" i="5"/>
  <c r="C16"/>
  <c r="C17"/>
  <c r="C18"/>
  <c r="C19"/>
  <c r="C19" i="9" l="1"/>
  <c r="C15"/>
  <c r="C16"/>
  <c r="C18"/>
  <c r="C17"/>
  <c r="K7" i="16"/>
  <c r="X7" i="8" s="1"/>
  <c r="W7" s="1"/>
  <c r="K8" i="16"/>
  <c r="X8" i="8" s="1"/>
  <c r="W8" s="1"/>
  <c r="K9" i="16"/>
  <c r="X9" i="8" s="1"/>
  <c r="W9" s="1"/>
  <c r="K10" i="16"/>
  <c r="X10" i="8" s="1"/>
  <c r="W10" s="1"/>
  <c r="K11" i="16"/>
  <c r="X11" i="8" s="1"/>
  <c r="W11" s="1"/>
  <c r="K12" i="16"/>
  <c r="X12" i="8" s="1"/>
  <c r="W12" s="1"/>
  <c r="K13" i="16"/>
  <c r="X13" i="8" s="1"/>
  <c r="W13" s="1"/>
  <c r="K14" i="16"/>
  <c r="X14" i="8" s="1"/>
  <c r="W14" s="1"/>
  <c r="K15" i="16"/>
  <c r="X15" i="8" s="1"/>
  <c r="W15" s="1"/>
  <c r="K6" i="16"/>
  <c r="X6" i="8" s="1"/>
  <c r="W6" s="1"/>
  <c r="C5" i="9" l="1"/>
  <c r="C10" i="13" l="1"/>
  <c r="C8"/>
  <c r="C7"/>
  <c r="C6" i="9"/>
  <c r="C7"/>
  <c r="C8"/>
  <c r="C9"/>
  <c r="C10"/>
  <c r="C11"/>
  <c r="C12"/>
  <c r="C13"/>
  <c r="C14"/>
  <c r="C6" i="5"/>
  <c r="C7"/>
  <c r="C8"/>
  <c r="C9"/>
  <c r="C10"/>
  <c r="C11"/>
  <c r="C12"/>
  <c r="C13"/>
  <c r="C14"/>
  <c r="C5"/>
  <c r="C7" i="10" l="1"/>
  <c r="C10"/>
  <c r="C8"/>
  <c r="C8" i="6"/>
  <c r="C7"/>
  <c r="C10"/>
  <c r="D8" i="13"/>
  <c r="D10"/>
  <c r="C9"/>
  <c r="D9" s="1"/>
  <c r="D8" i="10" l="1"/>
  <c r="D10"/>
  <c r="C9"/>
  <c r="D9" s="1"/>
  <c r="D8" i="6"/>
  <c r="D10"/>
  <c r="C9"/>
  <c r="D9" s="1"/>
</calcChain>
</file>

<file path=xl/sharedStrings.xml><?xml version="1.0" encoding="utf-8"?>
<sst xmlns="http://schemas.openxmlformats.org/spreadsheetml/2006/main" count="126" uniqueCount="72">
  <si>
    <t xml:space="preserve"> </t>
  </si>
  <si>
    <t>средний балл в группе</t>
  </si>
  <si>
    <t xml:space="preserve">  </t>
  </si>
  <si>
    <t>Баллы</t>
  </si>
  <si>
    <t>%%</t>
  </si>
  <si>
    <t>Высокий уровень ЗУН</t>
  </si>
  <si>
    <t>80-100</t>
  </si>
  <si>
    <t>Средний уровень ЗУН</t>
  </si>
  <si>
    <t>50-79</t>
  </si>
  <si>
    <t>Низкий уровень ЗУН</t>
  </si>
  <si>
    <t>0-49</t>
  </si>
  <si>
    <t>№№</t>
  </si>
  <si>
    <t>ФИО учащегося</t>
  </si>
  <si>
    <t xml:space="preserve">Подпись ответственного (-ых)_____________________________    </t>
  </si>
  <si>
    <t>Промежуточная аттестация</t>
  </si>
  <si>
    <t>Входная диагностика</t>
  </si>
  <si>
    <t>общий</t>
  </si>
  <si>
    <t>Аттестация по завершению реализации программы</t>
  </si>
  <si>
    <t>Муниципальный уровень</t>
  </si>
  <si>
    <t>Республиканский  уровень</t>
  </si>
  <si>
    <t xml:space="preserve"> Всероссийский и международный уровень</t>
  </si>
  <si>
    <t>Участие</t>
  </si>
  <si>
    <t>Участие И</t>
  </si>
  <si>
    <t>Приз</t>
  </si>
  <si>
    <t>Приз И</t>
  </si>
  <si>
    <t xml:space="preserve">средний балл  </t>
  </si>
  <si>
    <t xml:space="preserve">Форма аттестации:   </t>
  </si>
  <si>
    <t xml:space="preserve">Форма аттестации:  </t>
  </si>
  <si>
    <t xml:space="preserve">Переименуйте файл по образцу "2021-22 ЖК Алтын 6-1", где после ЖК название объединения и последние 2 цифры обозначают количество групп и год обучения  </t>
  </si>
  <si>
    <t xml:space="preserve">Форма диагностики:   </t>
  </si>
  <si>
    <t>Аттестация по завершению реализации Программы</t>
  </si>
  <si>
    <t xml:space="preserve">Результаты промежуточной аттестации 2022-2023 у.г. учащихся по группам объединения                            </t>
  </si>
  <si>
    <t xml:space="preserve">Результаты участия учащихся объединения  в 2022-2023 у.г.  в мероприятиях и конкурсах различного уровня </t>
  </si>
  <si>
    <t xml:space="preserve">Результаты входной диагностики 2022-2023 у.г. учащихся по группам объединения                            </t>
  </si>
  <si>
    <t>Аттестация завершена  25.12.2022</t>
  </si>
  <si>
    <t>Входная диагностика завершена  20.09.2022</t>
  </si>
  <si>
    <t xml:space="preserve">Результаты  аттестации по завершению реализации программы 2022-2023 у.г. учащихся по группам объединения                            </t>
  </si>
  <si>
    <t>Протокол результатов промежуточной аттестации  2022-2023 у.г.                           учащихся  по группам объединения</t>
  </si>
  <si>
    <t>Протокол результатов аттестации по завершению реализации программы  2022-2023 у.г. учащихся  по группам объединения</t>
  </si>
  <si>
    <t>Аттестация завершена  20.05.2023</t>
  </si>
  <si>
    <t>Это Журнал контроля - ЖК; создан для фиксации результатов периодического контроля осовения программы и движения учащихся</t>
  </si>
  <si>
    <t>До начала работы сделайте копию файла на другом носителе (в другом каталоге); всегда архивируйте файл после работы</t>
  </si>
  <si>
    <r>
      <t xml:space="preserve">Во всех листах, где необходимо, в ячейках со шрифтом </t>
    </r>
    <r>
      <rPr>
        <b/>
        <sz val="11"/>
        <color theme="1"/>
        <rFont val="Calibri"/>
        <family val="2"/>
        <charset val="204"/>
        <scheme val="minor"/>
      </rPr>
      <t>черного</t>
    </r>
    <r>
      <rPr>
        <sz val="11"/>
        <color theme="1"/>
        <rFont val="Calibri"/>
        <family val="2"/>
        <charset val="204"/>
        <scheme val="minor"/>
      </rPr>
      <t xml:space="preserve"> цвета нужно вписывать результаты</t>
    </r>
  </si>
  <si>
    <r>
      <t xml:space="preserve">Во всех листах файла ячейки значений со шрифтом </t>
    </r>
    <r>
      <rPr>
        <b/>
        <sz val="11"/>
        <color rgb="FFFF0000"/>
        <rFont val="Calibri"/>
        <family val="2"/>
        <charset val="204"/>
        <scheme val="minor"/>
      </rPr>
      <t>красного</t>
    </r>
    <r>
      <rPr>
        <sz val="11"/>
        <color theme="1"/>
        <rFont val="Calibri"/>
        <family val="2"/>
        <charset val="204"/>
        <scheme val="minor"/>
      </rPr>
      <t xml:space="preserve"> цвета не редактируем! Там формулы! </t>
    </r>
  </si>
  <si>
    <r>
      <t>Во всех листах, где необходим</t>
    </r>
    <r>
      <rPr>
        <sz val="11"/>
        <rFont val="Calibri"/>
        <family val="2"/>
        <charset val="204"/>
        <scheme val="minor"/>
      </rPr>
      <t xml:space="preserve">о, нужно вписать необходимую аналогичную информацию по образцу </t>
    </r>
  </si>
  <si>
    <t>Протокол результатов входной диагностики 2022-2023 у.г.                             учащихся по группам объединения</t>
  </si>
  <si>
    <r>
      <t>Всего аттестовано учащихся в 2</t>
    </r>
    <r>
      <rPr>
        <u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группах:</t>
    </r>
  </si>
  <si>
    <t>1 - Умеет определять вертикальные и горизонтальные клетки, показывать, например, клетку А1, Н8; различать и называть шахматные фигуры (пешка, слон, конь, ладья, ферзь, король)</t>
  </si>
  <si>
    <t>2 -Умеет расставлять шахматные фигуры в начальное положение;  владеет основными шахматными терминами</t>
  </si>
  <si>
    <t>3 - Правильно применять элементарные правила игры, знать, как ходят фигуры; имеет представление о некоторых тактических приемах</t>
  </si>
  <si>
    <t>4 - Активно применяет тактические приемы в игре</t>
  </si>
  <si>
    <t>5 - Играет малым числом фигур; не теряться при игре с малым числом фигур в эндшпиле</t>
  </si>
  <si>
    <t>6 - Умеет рационально использовать свое время на обдумывание ответов, действий и ходов в партии</t>
  </si>
  <si>
    <t xml:space="preserve"> "Шахматы"</t>
  </si>
  <si>
    <t>Булат</t>
  </si>
  <si>
    <t>Владимир</t>
  </si>
  <si>
    <t>Дмитрий</t>
  </si>
  <si>
    <t>Игорь</t>
  </si>
  <si>
    <t>Камиль</t>
  </si>
  <si>
    <t>Олег</t>
  </si>
  <si>
    <t>Петр</t>
  </si>
  <si>
    <t>Самат</t>
  </si>
  <si>
    <t>Самина</t>
  </si>
  <si>
    <t>Ленара</t>
  </si>
  <si>
    <t>Евгения</t>
  </si>
  <si>
    <t>Мурат</t>
  </si>
  <si>
    <t>Анастасия</t>
  </si>
  <si>
    <t>Тимур</t>
  </si>
  <si>
    <t>Тарас</t>
  </si>
  <si>
    <t>ПедагогДО__________________ Шахматов Ф.К.</t>
  </si>
  <si>
    <t xml:space="preserve">В листе "Журнал КУ" графы  1,2,3,4,5,6 - это виды критерии заявленных оценочных материалов  </t>
  </si>
  <si>
    <t xml:space="preserve">Журнал контроля 2022-2023 у.г. учащихся по группам группы  объединения 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</si>
</sst>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 Cyr"/>
      <charset val="204"/>
    </font>
    <font>
      <b/>
      <sz val="12"/>
      <color rgb="FFFF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color rgb="FF111111"/>
      <name val="Times New Roman"/>
      <family val="1"/>
      <charset val="204"/>
    </font>
    <font>
      <b/>
      <sz val="6"/>
      <color rgb="FFFF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1111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11111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color rgb="FFFF00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4" fillId="0" borderId="0" xfId="1"/>
    <xf numFmtId="2" fontId="4" fillId="0" borderId="0" xfId="1" applyNumberFormat="1" applyAlignment="1">
      <alignment horizontal="center"/>
    </xf>
    <xf numFmtId="0" fontId="4" fillId="0" borderId="0" xfId="1" applyAlignment="1">
      <alignment horizontal="center"/>
    </xf>
    <xf numFmtId="0" fontId="2" fillId="0" borderId="0" xfId="1" applyFont="1"/>
    <xf numFmtId="2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/>
    <xf numFmtId="0" fontId="5" fillId="0" borderId="1" xfId="1" applyFont="1" applyFill="1" applyBorder="1" applyAlignment="1">
      <alignment horizontal="center"/>
    </xf>
    <xf numFmtId="1" fontId="5" fillId="0" borderId="1" xfId="1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textRotation="90" wrapText="1"/>
    </xf>
    <xf numFmtId="1" fontId="7" fillId="2" borderId="1" xfId="0" applyNumberFormat="1" applyFont="1" applyFill="1" applyBorder="1"/>
    <xf numFmtId="0" fontId="7" fillId="0" borderId="0" xfId="0" applyFont="1"/>
    <xf numFmtId="0" fontId="8" fillId="3" borderId="1" xfId="0" applyFont="1" applyFill="1" applyBorder="1" applyAlignment="1">
      <alignment vertical="top" wrapText="1" inden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4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" fontId="16" fillId="2" borderId="1" xfId="0" applyNumberFormat="1" applyFont="1" applyFill="1" applyBorder="1" applyAlignment="1">
      <alignment horizontal="center" vertical="center"/>
    </xf>
    <xf numFmtId="1" fontId="16" fillId="2" borderId="1" xfId="0" applyNumberFormat="1" applyFont="1" applyFill="1" applyBorder="1" applyAlignment="1">
      <alignment horizontal="center"/>
    </xf>
    <xf numFmtId="2" fontId="5" fillId="0" borderId="1" xfId="1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17" fillId="2" borderId="1" xfId="0" applyNumberFormat="1" applyFont="1" applyFill="1" applyBorder="1" applyAlignment="1">
      <alignment horizontal="left"/>
    </xf>
    <xf numFmtId="1" fontId="17" fillId="2" borderId="1" xfId="0" applyNumberFormat="1" applyFont="1" applyFill="1" applyBorder="1" applyAlignment="1">
      <alignment horizontal="left" vertical="center"/>
    </xf>
    <xf numFmtId="0" fontId="17" fillId="0" borderId="1" xfId="0" applyFont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15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1" xfId="0" applyFill="1" applyBorder="1"/>
    <xf numFmtId="0" fontId="1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2" borderId="0" xfId="0" applyFill="1" applyBorder="1"/>
    <xf numFmtId="0" fontId="0" fillId="4" borderId="0" xfId="0" applyFill="1" applyBorder="1"/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/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/>
    <xf numFmtId="0" fontId="0" fillId="2" borderId="0" xfId="0" applyFill="1" applyBorder="1" applyAlignment="1">
      <alignment horizontal="center" vertical="center" wrapText="1"/>
    </xf>
    <xf numFmtId="0" fontId="0" fillId="2" borderId="2" xfId="0" applyFill="1" applyBorder="1" applyAlignment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/>
    <xf numFmtId="0" fontId="2" fillId="0" borderId="0" xfId="1" applyFont="1" applyAlignment="1"/>
    <xf numFmtId="0" fontId="4" fillId="0" borderId="0" xfId="1" applyAlignment="1"/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wrapText="1"/>
    </xf>
    <xf numFmtId="0" fontId="2" fillId="0" borderId="0" xfId="1" applyFont="1" applyAlignment="1">
      <alignment horizontal="left" vertical="center" wrapText="1"/>
    </xf>
    <xf numFmtId="0" fontId="4" fillId="0" borderId="0" xfId="1" applyAlignment="1">
      <alignment horizontal="left" vertical="center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left"/>
    </xf>
    <xf numFmtId="0" fontId="0" fillId="0" borderId="0" xfId="0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1" fontId="22" fillId="2" borderId="1" xfId="0" applyNumberFormat="1" applyFont="1" applyFill="1" applyBorder="1" applyAlignment="1">
      <alignment horizontal="center" vertical="center"/>
    </xf>
    <xf numFmtId="1" fontId="25" fillId="2" borderId="1" xfId="0" applyNumberFormat="1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1" fontId="26" fillId="2" borderId="1" xfId="0" applyNumberFormat="1" applyFont="1" applyFill="1" applyBorder="1" applyAlignment="1">
      <alignment horizontal="center"/>
    </xf>
    <xf numFmtId="0" fontId="5" fillId="0" borderId="0" xfId="1" applyFont="1" applyAlignment="1"/>
    <xf numFmtId="0" fontId="27" fillId="0" borderId="0" xfId="1" applyFont="1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6.xml"/><Relationship Id="rId12" Type="http://schemas.openxmlformats.org/officeDocument/2006/relationships/chartsheet" Target="chartsheets/sheet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11" Type="http://schemas.openxmlformats.org/officeDocument/2006/relationships/worksheet" Target="worksheets/sheet9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8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2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Входная диагностика по программе "Шахматы" 2022-2023 у.г.</a:t>
            </a:r>
          </a:p>
        </c:rich>
      </c:tx>
      <c:layout/>
    </c:title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'Протокол ВД'!$A$8:$B$8</c:f>
              <c:strCache>
                <c:ptCount val="1"/>
                <c:pt idx="0">
                  <c:v>Высокий уровень ЗУН 80-100</c:v>
                </c:pt>
              </c:strCache>
            </c:strRef>
          </c:tx>
          <c:cat>
            <c:strRef>
              <c:f>'Протокол ВД'!$C$7:$D$7</c:f>
              <c:strCache>
                <c:ptCount val="2"/>
                <c:pt idx="0">
                  <c:v>15</c:v>
                </c:pt>
                <c:pt idx="1">
                  <c:v>%%</c:v>
                </c:pt>
              </c:strCache>
            </c:strRef>
          </c:cat>
          <c:val>
            <c:numRef>
              <c:f>'Протокол ВД'!$C$8:$D$8</c:f>
              <c:numCache>
                <c:formatCode>0</c:formatCode>
                <c:ptCount val="2"/>
                <c:pt idx="0" formatCode="General">
                  <c:v>0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'Протокол ВД'!$A$9:$B$9</c:f>
              <c:strCache>
                <c:ptCount val="1"/>
                <c:pt idx="0">
                  <c:v>Средний уровень ЗУН 50-79</c:v>
                </c:pt>
              </c:strCache>
            </c:strRef>
          </c:tx>
          <c:cat>
            <c:strRef>
              <c:f>'Протокол ВД'!$C$7:$D$7</c:f>
              <c:strCache>
                <c:ptCount val="2"/>
                <c:pt idx="0">
                  <c:v>15</c:v>
                </c:pt>
                <c:pt idx="1">
                  <c:v>%%</c:v>
                </c:pt>
              </c:strCache>
            </c:strRef>
          </c:cat>
          <c:val>
            <c:numRef>
              <c:f>'Протокол ВД'!$C$9:$D$9</c:f>
              <c:numCache>
                <c:formatCode>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2"/>
          <c:order val="2"/>
          <c:tx>
            <c:strRef>
              <c:f>'Протокол ВД'!$A$10:$B$10</c:f>
              <c:strCache>
                <c:ptCount val="1"/>
                <c:pt idx="0">
                  <c:v>Низкий уровень ЗУН 0-49</c:v>
                </c:pt>
              </c:strCache>
            </c:strRef>
          </c:tx>
          <c:cat>
            <c:strRef>
              <c:f>'Протокол ВД'!$C$7:$D$7</c:f>
              <c:strCache>
                <c:ptCount val="2"/>
                <c:pt idx="0">
                  <c:v>15</c:v>
                </c:pt>
                <c:pt idx="1">
                  <c:v>%%</c:v>
                </c:pt>
              </c:strCache>
            </c:strRef>
          </c:cat>
          <c:val>
            <c:numRef>
              <c:f>'Протокол ВД'!$C$10:$D$10</c:f>
              <c:numCache>
                <c:formatCode>0</c:formatCode>
                <c:ptCount val="2"/>
                <c:pt idx="0" formatCode="General">
                  <c:v>15</c:v>
                </c:pt>
                <c:pt idx="1">
                  <c:v>100</c:v>
                </c:pt>
              </c:numCache>
            </c:numRef>
          </c:val>
        </c:ser>
        <c:shape val="pyramid"/>
        <c:axId val="112950272"/>
        <c:axId val="112964736"/>
        <c:axId val="0"/>
      </c:bar3DChart>
      <c:catAx>
        <c:axId val="11295027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Общее</a:t>
                </a:r>
                <a:r>
                  <a:rPr lang="ru-RU" baseline="0"/>
                  <a:t>  колич</a:t>
                </a:r>
                <a:endParaRPr lang="ru-RU"/>
              </a:p>
            </c:rich>
          </c:tx>
          <c:layout/>
        </c:title>
        <c:tickLblPos val="nextTo"/>
        <c:crossAx val="112964736"/>
        <c:crosses val="autoZero"/>
        <c:auto val="1"/>
        <c:lblAlgn val="ctr"/>
        <c:lblOffset val="100"/>
      </c:catAx>
      <c:valAx>
        <c:axId val="112964736"/>
        <c:scaling>
          <c:orientation val="minMax"/>
        </c:scaling>
        <c:axPos val="l"/>
        <c:majorGridlines/>
        <c:numFmt formatCode="General" sourceLinked="1"/>
        <c:tickLblPos val="nextTo"/>
        <c:crossAx val="112950272"/>
        <c:crosses val="autoZero"/>
        <c:crossBetween val="between"/>
      </c:valAx>
    </c:plotArea>
    <c:legend>
      <c:legendPos val="r"/>
      <c:layout/>
      <c:txPr>
        <a:bodyPr/>
        <a:lstStyle/>
        <a:p>
          <a:pPr>
            <a:defRPr sz="1200" baseline="0"/>
          </a:pPr>
          <a:endParaRPr lang="ru-RU"/>
        </a:p>
      </c:txPr>
    </c:legend>
    <c:plotVisOnly val="1"/>
    <c:dispBlanksAs val="gap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sz="1600" baseline="0"/>
              <a:t>Промежуточная аттестация по программе "</a:t>
            </a:r>
            <a:r>
              <a:rPr lang="ru-RU" sz="1800" b="1" i="0" u="none" strike="noStrike" baseline="0"/>
              <a:t>Шахматы</a:t>
            </a:r>
            <a:r>
              <a:rPr lang="ru-RU" sz="1600" baseline="0"/>
              <a:t>" 2022-2023 у.г.</a:t>
            </a:r>
          </a:p>
        </c:rich>
      </c:tx>
      <c:layout/>
    </c:title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'Протокол ПА'!$A$8:$B$8</c:f>
              <c:strCache>
                <c:ptCount val="1"/>
                <c:pt idx="0">
                  <c:v>Высокий уровень ЗУН 80-100</c:v>
                </c:pt>
              </c:strCache>
            </c:strRef>
          </c:tx>
          <c:cat>
            <c:strRef>
              <c:f>'Протокол ПА'!$C$7:$D$7</c:f>
              <c:strCache>
                <c:ptCount val="2"/>
                <c:pt idx="0">
                  <c:v>15</c:v>
                </c:pt>
                <c:pt idx="1">
                  <c:v>%%</c:v>
                </c:pt>
              </c:strCache>
            </c:strRef>
          </c:cat>
          <c:val>
            <c:numRef>
              <c:f>'Протокол ПА'!$C$8:$D$8</c:f>
              <c:numCache>
                <c:formatCode>0</c:formatCode>
                <c:ptCount val="2"/>
                <c:pt idx="0" formatCode="General">
                  <c:v>1</c:v>
                </c:pt>
                <c:pt idx="1">
                  <c:v>6.666666666666667</c:v>
                </c:pt>
              </c:numCache>
            </c:numRef>
          </c:val>
        </c:ser>
        <c:ser>
          <c:idx val="1"/>
          <c:order val="1"/>
          <c:tx>
            <c:strRef>
              <c:f>'Протокол ПА'!$A$9:$B$9</c:f>
              <c:strCache>
                <c:ptCount val="1"/>
                <c:pt idx="0">
                  <c:v>Средний уровень ЗУН 50-79</c:v>
                </c:pt>
              </c:strCache>
            </c:strRef>
          </c:tx>
          <c:cat>
            <c:strRef>
              <c:f>'Протокол ПА'!$C$7:$D$7</c:f>
              <c:strCache>
                <c:ptCount val="2"/>
                <c:pt idx="0">
                  <c:v>15</c:v>
                </c:pt>
                <c:pt idx="1">
                  <c:v>%%</c:v>
                </c:pt>
              </c:strCache>
            </c:strRef>
          </c:cat>
          <c:val>
            <c:numRef>
              <c:f>'Протокол ПА'!$C$9:$D$9</c:f>
              <c:numCache>
                <c:formatCode>0</c:formatCode>
                <c:ptCount val="2"/>
                <c:pt idx="0">
                  <c:v>14</c:v>
                </c:pt>
                <c:pt idx="1">
                  <c:v>93.333333333333329</c:v>
                </c:pt>
              </c:numCache>
            </c:numRef>
          </c:val>
        </c:ser>
        <c:ser>
          <c:idx val="2"/>
          <c:order val="2"/>
          <c:tx>
            <c:strRef>
              <c:f>'Протокол ПА'!$A$10:$B$10</c:f>
              <c:strCache>
                <c:ptCount val="1"/>
                <c:pt idx="0">
                  <c:v>Низкий уровень ЗУН 0-49</c:v>
                </c:pt>
              </c:strCache>
            </c:strRef>
          </c:tx>
          <c:cat>
            <c:strRef>
              <c:f>'Протокол ПА'!$C$7:$D$7</c:f>
              <c:strCache>
                <c:ptCount val="2"/>
                <c:pt idx="0">
                  <c:v>15</c:v>
                </c:pt>
                <c:pt idx="1">
                  <c:v>%%</c:v>
                </c:pt>
              </c:strCache>
            </c:strRef>
          </c:cat>
          <c:val>
            <c:numRef>
              <c:f>'Протокол ПА'!$C$10:$D$10</c:f>
              <c:numCache>
                <c:formatCode>0</c:formatCode>
                <c:ptCount val="2"/>
                <c:pt idx="0" formatCode="General">
                  <c:v>0</c:v>
                </c:pt>
                <c:pt idx="1">
                  <c:v>0</c:v>
                </c:pt>
              </c:numCache>
            </c:numRef>
          </c:val>
        </c:ser>
        <c:shape val="pyramid"/>
        <c:axId val="113318912"/>
        <c:axId val="113321088"/>
        <c:axId val="0"/>
      </c:bar3DChart>
      <c:catAx>
        <c:axId val="11331891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Общее</a:t>
                </a:r>
                <a:r>
                  <a:rPr lang="ru-RU" baseline="0"/>
                  <a:t>  колич</a:t>
                </a:r>
                <a:endParaRPr lang="ru-RU"/>
              </a:p>
            </c:rich>
          </c:tx>
          <c:layout/>
        </c:title>
        <c:tickLblPos val="nextTo"/>
        <c:crossAx val="113321088"/>
        <c:crosses val="autoZero"/>
        <c:auto val="1"/>
        <c:lblAlgn val="ctr"/>
        <c:lblOffset val="100"/>
      </c:catAx>
      <c:valAx>
        <c:axId val="113321088"/>
        <c:scaling>
          <c:orientation val="minMax"/>
        </c:scaling>
        <c:axPos val="l"/>
        <c:majorGridlines/>
        <c:numFmt formatCode="General" sourceLinked="1"/>
        <c:tickLblPos val="nextTo"/>
        <c:crossAx val="113318912"/>
        <c:crosses val="autoZero"/>
        <c:crossBetween val="between"/>
      </c:valAx>
    </c:plotArea>
    <c:legend>
      <c:legendPos val="r"/>
      <c:layout/>
      <c:txPr>
        <a:bodyPr/>
        <a:lstStyle/>
        <a:p>
          <a:pPr>
            <a:defRPr sz="1200" baseline="0"/>
          </a:pPr>
          <a:endParaRPr lang="ru-RU"/>
        </a:p>
      </c:txPr>
    </c:legend>
    <c:plotVisOnly val="1"/>
    <c:dispBlanksAs val="gap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aseline="0"/>
            </a:pPr>
            <a:r>
              <a:rPr lang="ru-RU" sz="1400" b="1" i="0" baseline="0">
                <a:effectLst/>
              </a:rPr>
              <a:t>Аттестация по завершению реализации программы "</a:t>
            </a:r>
            <a:r>
              <a:rPr lang="ru-RU" sz="1400" b="1" i="0" u="none" strike="noStrike" baseline="0"/>
              <a:t>Шахматы</a:t>
            </a:r>
            <a:r>
              <a:rPr lang="ru-RU" sz="1400" b="1" i="0" baseline="0">
                <a:effectLst/>
              </a:rPr>
              <a:t>"  2022-2023 у.г.</a:t>
            </a:r>
            <a:endParaRPr lang="ru-RU" sz="1400" baseline="0">
              <a:effectLst/>
            </a:endParaRPr>
          </a:p>
        </c:rich>
      </c:tx>
      <c:layout/>
    </c:title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'Протокол А '!$A$8:$B$8</c:f>
              <c:strCache>
                <c:ptCount val="1"/>
                <c:pt idx="0">
                  <c:v>Высокий уровень ЗУН 80-100</c:v>
                </c:pt>
              </c:strCache>
            </c:strRef>
          </c:tx>
          <c:cat>
            <c:strRef>
              <c:f>'Протокол А '!$C$7:$D$7</c:f>
              <c:strCache>
                <c:ptCount val="2"/>
                <c:pt idx="0">
                  <c:v>15</c:v>
                </c:pt>
                <c:pt idx="1">
                  <c:v>%%</c:v>
                </c:pt>
              </c:strCache>
            </c:strRef>
          </c:cat>
          <c:val>
            <c:numRef>
              <c:f>'Протокол А '!$C$8:$D$8</c:f>
              <c:numCache>
                <c:formatCode>0</c:formatCode>
                <c:ptCount val="2"/>
                <c:pt idx="0" formatCode="General">
                  <c:v>6</c:v>
                </c:pt>
                <c:pt idx="1">
                  <c:v>40</c:v>
                </c:pt>
              </c:numCache>
            </c:numRef>
          </c:val>
        </c:ser>
        <c:ser>
          <c:idx val="1"/>
          <c:order val="1"/>
          <c:tx>
            <c:strRef>
              <c:f>'Протокол А '!$A$9:$B$9</c:f>
              <c:strCache>
                <c:ptCount val="1"/>
                <c:pt idx="0">
                  <c:v>Средний уровень ЗУН 50-79</c:v>
                </c:pt>
              </c:strCache>
            </c:strRef>
          </c:tx>
          <c:cat>
            <c:strRef>
              <c:f>'Протокол А '!$C$7:$D$7</c:f>
              <c:strCache>
                <c:ptCount val="2"/>
                <c:pt idx="0">
                  <c:v>15</c:v>
                </c:pt>
                <c:pt idx="1">
                  <c:v>%%</c:v>
                </c:pt>
              </c:strCache>
            </c:strRef>
          </c:cat>
          <c:val>
            <c:numRef>
              <c:f>'Протокол А '!$C$9:$D$9</c:f>
              <c:numCache>
                <c:formatCode>0</c:formatCode>
                <c:ptCount val="2"/>
                <c:pt idx="0">
                  <c:v>9</c:v>
                </c:pt>
                <c:pt idx="1">
                  <c:v>60</c:v>
                </c:pt>
              </c:numCache>
            </c:numRef>
          </c:val>
        </c:ser>
        <c:ser>
          <c:idx val="2"/>
          <c:order val="2"/>
          <c:tx>
            <c:strRef>
              <c:f>'Протокол А '!$A$10:$B$10</c:f>
              <c:strCache>
                <c:ptCount val="1"/>
                <c:pt idx="0">
                  <c:v>Низкий уровень ЗУН 0-49</c:v>
                </c:pt>
              </c:strCache>
            </c:strRef>
          </c:tx>
          <c:cat>
            <c:strRef>
              <c:f>'Протокол А '!$C$7:$D$7</c:f>
              <c:strCache>
                <c:ptCount val="2"/>
                <c:pt idx="0">
                  <c:v>15</c:v>
                </c:pt>
                <c:pt idx="1">
                  <c:v>%%</c:v>
                </c:pt>
              </c:strCache>
            </c:strRef>
          </c:cat>
          <c:val>
            <c:numRef>
              <c:f>'Протокол А '!$C$10:$D$10</c:f>
              <c:numCache>
                <c:formatCode>0</c:formatCode>
                <c:ptCount val="2"/>
                <c:pt idx="0" formatCode="General">
                  <c:v>0</c:v>
                </c:pt>
                <c:pt idx="1">
                  <c:v>0</c:v>
                </c:pt>
              </c:numCache>
            </c:numRef>
          </c:val>
        </c:ser>
        <c:shape val="pyramid"/>
        <c:axId val="113400832"/>
        <c:axId val="113419392"/>
        <c:axId val="0"/>
      </c:bar3DChart>
      <c:catAx>
        <c:axId val="11340083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Общее</a:t>
                </a:r>
                <a:r>
                  <a:rPr lang="ru-RU" baseline="0"/>
                  <a:t>  колич</a:t>
                </a:r>
                <a:endParaRPr lang="ru-RU"/>
              </a:p>
            </c:rich>
          </c:tx>
          <c:layout/>
        </c:title>
        <c:tickLblPos val="nextTo"/>
        <c:crossAx val="113419392"/>
        <c:crosses val="autoZero"/>
        <c:auto val="1"/>
        <c:lblAlgn val="ctr"/>
        <c:lblOffset val="100"/>
      </c:catAx>
      <c:valAx>
        <c:axId val="113419392"/>
        <c:scaling>
          <c:orientation val="minMax"/>
        </c:scaling>
        <c:axPos val="l"/>
        <c:majorGridlines/>
        <c:numFmt formatCode="General" sourceLinked="1"/>
        <c:tickLblPos val="nextTo"/>
        <c:crossAx val="113400832"/>
        <c:crosses val="autoZero"/>
        <c:crossBetween val="between"/>
      </c:valAx>
    </c:plotArea>
    <c:legend>
      <c:legendPos val="r"/>
      <c:layout/>
      <c:txPr>
        <a:bodyPr/>
        <a:lstStyle/>
        <a:p>
          <a:pPr>
            <a:defRPr sz="1200" baseline="0"/>
          </a:pPr>
          <a:endParaRPr lang="ru-RU"/>
        </a:p>
      </c:txPr>
    </c:legend>
    <c:plotVisOnly val="1"/>
    <c:dispBlanksAs val="gap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55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70"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85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864" cy="6061364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-40821" y="-40821"/>
    <xdr:ext cx="9293679" cy="6068786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12088" cy="6084794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9"/>
  <sheetViews>
    <sheetView tabSelected="1" topLeftCell="A4" workbookViewId="0">
      <selection activeCell="A11" sqref="A11"/>
    </sheetView>
  </sheetViews>
  <sheetFormatPr defaultRowHeight="15"/>
  <cols>
    <col min="1" max="1" width="177" customWidth="1"/>
  </cols>
  <sheetData>
    <row r="1" spans="1:1">
      <c r="A1" t="s">
        <v>40</v>
      </c>
    </row>
    <row r="2" spans="1:1">
      <c r="A2" t="s">
        <v>28</v>
      </c>
    </row>
    <row r="3" spans="1:1">
      <c r="A3" t="s">
        <v>41</v>
      </c>
    </row>
    <row r="4" spans="1:1">
      <c r="A4" t="s">
        <v>42</v>
      </c>
    </row>
    <row r="5" spans="1:1">
      <c r="A5" s="41" t="s">
        <v>43</v>
      </c>
    </row>
    <row r="6" spans="1:1">
      <c r="A6" s="42" t="s">
        <v>44</v>
      </c>
    </row>
    <row r="7" spans="1:1">
      <c r="A7" s="41" t="s">
        <v>70</v>
      </c>
    </row>
    <row r="8" spans="1:1">
      <c r="A8" s="43" t="s">
        <v>47</v>
      </c>
    </row>
    <row r="9" spans="1:1">
      <c r="A9" s="43" t="s">
        <v>48</v>
      </c>
    </row>
    <row r="10" spans="1:1">
      <c r="A10" s="43" t="s">
        <v>49</v>
      </c>
    </row>
    <row r="11" spans="1:1">
      <c r="A11" s="43" t="s">
        <v>50</v>
      </c>
    </row>
    <row r="12" spans="1:1">
      <c r="A12" s="43" t="s">
        <v>51</v>
      </c>
    </row>
    <row r="13" spans="1:1">
      <c r="A13" s="43" t="s">
        <v>52</v>
      </c>
    </row>
    <row r="14" spans="1:1">
      <c r="A14" s="41" t="s">
        <v>0</v>
      </c>
    </row>
    <row r="15" spans="1:1">
      <c r="A15" t="s">
        <v>0</v>
      </c>
    </row>
    <row r="16" spans="1:1">
      <c r="A16" t="s">
        <v>0</v>
      </c>
    </row>
    <row r="17" spans="1:1">
      <c r="A17" t="s">
        <v>0</v>
      </c>
    </row>
    <row r="18" spans="1:1">
      <c r="A18" s="18" t="s">
        <v>0</v>
      </c>
    </row>
    <row r="19" spans="1:1">
      <c r="A19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0"/>
  <sheetViews>
    <sheetView workbookViewId="0">
      <selection activeCell="AA5" sqref="AA5"/>
    </sheetView>
  </sheetViews>
  <sheetFormatPr defaultRowHeight="15"/>
  <cols>
    <col min="1" max="1" width="5" style="21" customWidth="1"/>
    <col min="2" max="2" width="22.28515625" style="22" customWidth="1"/>
    <col min="3" max="8" width="3.7109375" style="35" customWidth="1"/>
    <col min="9" max="9" width="5" style="23" customWidth="1"/>
    <col min="10" max="15" width="3.7109375" style="35" customWidth="1"/>
    <col min="16" max="16" width="4.85546875" style="23" customWidth="1"/>
    <col min="17" max="22" width="3.7109375" style="35" customWidth="1"/>
    <col min="23" max="23" width="4.85546875" style="35" customWidth="1"/>
    <col min="24" max="24" width="5.28515625" style="37" customWidth="1"/>
  </cols>
  <sheetData>
    <row r="1" spans="1:24" ht="22.5" customHeight="1">
      <c r="A1" s="48" t="s">
        <v>71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9"/>
    </row>
    <row r="2" spans="1:24" ht="18.75" customHeight="1">
      <c r="A2" s="46" t="s">
        <v>53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7"/>
    </row>
    <row r="3" spans="1:24" ht="32.25" customHeight="1">
      <c r="A3" s="40" t="s">
        <v>11</v>
      </c>
      <c r="B3" s="40" t="s">
        <v>12</v>
      </c>
      <c r="C3" s="52" t="s">
        <v>15</v>
      </c>
      <c r="D3" s="53"/>
      <c r="E3" s="53"/>
      <c r="F3" s="53"/>
      <c r="G3" s="53"/>
      <c r="H3" s="53"/>
      <c r="I3" s="54"/>
      <c r="J3" s="52" t="s">
        <v>14</v>
      </c>
      <c r="K3" s="53"/>
      <c r="L3" s="53"/>
      <c r="M3" s="53"/>
      <c r="N3" s="53"/>
      <c r="O3" s="53"/>
      <c r="P3" s="54"/>
      <c r="Q3" s="55" t="s">
        <v>30</v>
      </c>
      <c r="R3" s="56"/>
      <c r="S3" s="56"/>
      <c r="T3" s="56"/>
      <c r="U3" s="56"/>
      <c r="V3" s="56"/>
      <c r="W3" s="56"/>
      <c r="X3" s="57"/>
    </row>
    <row r="4" spans="1:24" ht="57.75" customHeight="1">
      <c r="A4" s="20" t="s">
        <v>0</v>
      </c>
      <c r="B4" s="20" t="s">
        <v>0</v>
      </c>
      <c r="C4" s="44">
        <v>1</v>
      </c>
      <c r="D4" s="44">
        <v>2</v>
      </c>
      <c r="E4" s="44">
        <v>3</v>
      </c>
      <c r="F4" s="45">
        <v>4</v>
      </c>
      <c r="G4" s="44">
        <v>5</v>
      </c>
      <c r="H4" s="44">
        <v>6</v>
      </c>
      <c r="I4" s="25" t="s">
        <v>16</v>
      </c>
      <c r="J4" s="44">
        <v>1</v>
      </c>
      <c r="K4" s="44">
        <v>2</v>
      </c>
      <c r="L4" s="44">
        <v>3</v>
      </c>
      <c r="M4" s="45">
        <v>4</v>
      </c>
      <c r="N4" s="44">
        <v>5</v>
      </c>
      <c r="O4" s="44">
        <v>6</v>
      </c>
      <c r="P4" s="25" t="s">
        <v>16</v>
      </c>
      <c r="Q4" s="44">
        <v>1</v>
      </c>
      <c r="R4" s="44">
        <v>2</v>
      </c>
      <c r="S4" s="44">
        <v>3</v>
      </c>
      <c r="T4" s="45">
        <v>4</v>
      </c>
      <c r="U4" s="44">
        <v>5</v>
      </c>
      <c r="V4" s="44">
        <v>6</v>
      </c>
      <c r="W4" s="36" t="s">
        <v>16</v>
      </c>
      <c r="X4" s="34" t="s">
        <v>21</v>
      </c>
    </row>
    <row r="5" spans="1:24" ht="15" customHeight="1">
      <c r="A5" s="50">
        <v>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  <c r="Q5" s="51"/>
      <c r="R5" s="51"/>
      <c r="S5" s="51"/>
      <c r="T5" s="51"/>
      <c r="U5" s="51"/>
      <c r="V5" s="51"/>
      <c r="W5" s="51"/>
      <c r="X5" s="38"/>
    </row>
    <row r="6" spans="1:24" ht="12" customHeight="1">
      <c r="A6" s="77">
        <v>1</v>
      </c>
      <c r="B6" s="78" t="s">
        <v>66</v>
      </c>
      <c r="C6" s="79">
        <v>15</v>
      </c>
      <c r="D6" s="79">
        <v>15</v>
      </c>
      <c r="E6" s="79">
        <v>0</v>
      </c>
      <c r="F6" s="79">
        <v>0</v>
      </c>
      <c r="G6" s="79">
        <v>0</v>
      </c>
      <c r="H6" s="79">
        <v>0</v>
      </c>
      <c r="I6" s="26">
        <f t="shared" ref="I6:I20" si="0">SUM(C6:H6)</f>
        <v>30</v>
      </c>
      <c r="J6" s="79">
        <v>15</v>
      </c>
      <c r="K6" s="79">
        <v>15</v>
      </c>
      <c r="L6" s="79">
        <v>15</v>
      </c>
      <c r="M6" s="79">
        <v>15</v>
      </c>
      <c r="N6" s="79">
        <v>0</v>
      </c>
      <c r="O6" s="79">
        <v>0</v>
      </c>
      <c r="P6" s="26">
        <f t="shared" ref="P6:P20" si="1">SUM(J6:O6)</f>
        <v>60</v>
      </c>
      <c r="Q6" s="79">
        <v>15</v>
      </c>
      <c r="R6" s="79">
        <v>15</v>
      </c>
      <c r="S6" s="79">
        <v>15</v>
      </c>
      <c r="T6" s="79">
        <v>15</v>
      </c>
      <c r="U6" s="79">
        <v>0</v>
      </c>
      <c r="V6" s="79">
        <v>0</v>
      </c>
      <c r="W6" s="26">
        <f t="shared" ref="W6:W20" si="2">SUM(Q6:V6)+X6</f>
        <v>64</v>
      </c>
      <c r="X6" s="80">
        <f>Участие!K6</f>
        <v>4</v>
      </c>
    </row>
    <row r="7" spans="1:24" ht="9.9499999999999993" customHeight="1">
      <c r="A7" s="77">
        <v>2</v>
      </c>
      <c r="B7" s="78" t="s">
        <v>54</v>
      </c>
      <c r="C7" s="79">
        <v>15</v>
      </c>
      <c r="D7" s="79">
        <v>0</v>
      </c>
      <c r="E7" s="79">
        <v>0</v>
      </c>
      <c r="F7" s="79">
        <v>0</v>
      </c>
      <c r="G7" s="79">
        <v>0</v>
      </c>
      <c r="H7" s="79">
        <v>0</v>
      </c>
      <c r="I7" s="26">
        <f t="shared" si="0"/>
        <v>15</v>
      </c>
      <c r="J7" s="79">
        <v>15</v>
      </c>
      <c r="K7" s="79">
        <v>15</v>
      </c>
      <c r="L7" s="79">
        <v>15</v>
      </c>
      <c r="M7" s="79">
        <v>15</v>
      </c>
      <c r="N7" s="79">
        <v>0</v>
      </c>
      <c r="O7" s="79">
        <v>0</v>
      </c>
      <c r="P7" s="26">
        <f t="shared" si="1"/>
        <v>60</v>
      </c>
      <c r="Q7" s="79">
        <v>15</v>
      </c>
      <c r="R7" s="79">
        <v>15</v>
      </c>
      <c r="S7" s="79">
        <v>15</v>
      </c>
      <c r="T7" s="79">
        <v>15</v>
      </c>
      <c r="U7" s="79">
        <v>15</v>
      </c>
      <c r="V7" s="79">
        <v>0</v>
      </c>
      <c r="W7" s="26">
        <f t="shared" si="2"/>
        <v>78</v>
      </c>
      <c r="X7" s="80">
        <f>Участие!K7</f>
        <v>3</v>
      </c>
    </row>
    <row r="8" spans="1:24" ht="9.9499999999999993" customHeight="1">
      <c r="A8" s="77">
        <v>3</v>
      </c>
      <c r="B8" s="78" t="s">
        <v>55</v>
      </c>
      <c r="C8" s="79">
        <v>15</v>
      </c>
      <c r="D8" s="79">
        <v>15</v>
      </c>
      <c r="E8" s="79">
        <v>15</v>
      </c>
      <c r="F8" s="79">
        <v>0</v>
      </c>
      <c r="G8" s="79">
        <v>0</v>
      </c>
      <c r="H8" s="79">
        <v>0</v>
      </c>
      <c r="I8" s="26">
        <f t="shared" si="0"/>
        <v>45</v>
      </c>
      <c r="J8" s="79">
        <v>15</v>
      </c>
      <c r="K8" s="79">
        <v>15</v>
      </c>
      <c r="L8" s="79">
        <v>15</v>
      </c>
      <c r="M8" s="79">
        <v>15</v>
      </c>
      <c r="N8" s="79">
        <v>15</v>
      </c>
      <c r="O8" s="79">
        <v>0</v>
      </c>
      <c r="P8" s="26">
        <f t="shared" si="1"/>
        <v>75</v>
      </c>
      <c r="Q8" s="79">
        <v>15</v>
      </c>
      <c r="R8" s="79">
        <v>15</v>
      </c>
      <c r="S8" s="79">
        <v>15</v>
      </c>
      <c r="T8" s="79">
        <v>15</v>
      </c>
      <c r="U8" s="79">
        <v>15</v>
      </c>
      <c r="V8" s="79">
        <v>15</v>
      </c>
      <c r="W8" s="26">
        <f t="shared" si="2"/>
        <v>94</v>
      </c>
      <c r="X8" s="80">
        <f>Участие!K8</f>
        <v>4</v>
      </c>
    </row>
    <row r="9" spans="1:24" ht="9.9499999999999993" customHeight="1">
      <c r="A9" s="77">
        <v>4</v>
      </c>
      <c r="B9" s="78" t="s">
        <v>56</v>
      </c>
      <c r="C9" s="79">
        <v>15</v>
      </c>
      <c r="D9" s="79">
        <v>0</v>
      </c>
      <c r="E9" s="79">
        <v>0</v>
      </c>
      <c r="F9" s="79">
        <v>0</v>
      </c>
      <c r="G9" s="79">
        <v>0</v>
      </c>
      <c r="H9" s="79">
        <v>0</v>
      </c>
      <c r="I9" s="26">
        <f t="shared" si="0"/>
        <v>15</v>
      </c>
      <c r="J9" s="79">
        <v>15</v>
      </c>
      <c r="K9" s="79">
        <v>15</v>
      </c>
      <c r="L9" s="79">
        <v>15</v>
      </c>
      <c r="M9" s="79">
        <v>15</v>
      </c>
      <c r="N9" s="79">
        <v>0</v>
      </c>
      <c r="O9" s="79">
        <v>0</v>
      </c>
      <c r="P9" s="26">
        <f t="shared" si="1"/>
        <v>60</v>
      </c>
      <c r="Q9" s="79">
        <v>15</v>
      </c>
      <c r="R9" s="79">
        <v>15</v>
      </c>
      <c r="S9" s="79">
        <v>15</v>
      </c>
      <c r="T9" s="79">
        <v>15</v>
      </c>
      <c r="U9" s="79">
        <v>0</v>
      </c>
      <c r="V9" s="79">
        <v>0</v>
      </c>
      <c r="W9" s="26">
        <f t="shared" si="2"/>
        <v>64</v>
      </c>
      <c r="X9" s="80">
        <f>Участие!K9</f>
        <v>4</v>
      </c>
    </row>
    <row r="10" spans="1:24" ht="9.9499999999999993" customHeight="1">
      <c r="A10" s="77">
        <v>5</v>
      </c>
      <c r="B10" s="78" t="s">
        <v>64</v>
      </c>
      <c r="C10" s="79">
        <v>15</v>
      </c>
      <c r="D10" s="79">
        <v>15</v>
      </c>
      <c r="E10" s="79">
        <v>0</v>
      </c>
      <c r="F10" s="79">
        <v>0</v>
      </c>
      <c r="G10" s="79">
        <v>0</v>
      </c>
      <c r="H10" s="79">
        <v>0</v>
      </c>
      <c r="I10" s="26">
        <f t="shared" si="0"/>
        <v>30</v>
      </c>
      <c r="J10" s="79">
        <v>15</v>
      </c>
      <c r="K10" s="79">
        <v>15</v>
      </c>
      <c r="L10" s="79">
        <v>15</v>
      </c>
      <c r="M10" s="79">
        <v>15</v>
      </c>
      <c r="N10" s="79">
        <v>0</v>
      </c>
      <c r="O10" s="79">
        <v>0</v>
      </c>
      <c r="P10" s="26">
        <f t="shared" si="1"/>
        <v>60</v>
      </c>
      <c r="Q10" s="79">
        <v>15</v>
      </c>
      <c r="R10" s="79">
        <v>15</v>
      </c>
      <c r="S10" s="79">
        <v>15</v>
      </c>
      <c r="T10" s="79">
        <v>15</v>
      </c>
      <c r="U10" s="79">
        <v>0</v>
      </c>
      <c r="V10" s="79">
        <v>0</v>
      </c>
      <c r="W10" s="26">
        <f t="shared" si="2"/>
        <v>64</v>
      </c>
      <c r="X10" s="80">
        <f>Участие!K10</f>
        <v>4</v>
      </c>
    </row>
    <row r="11" spans="1:24" ht="9.9499999999999993" customHeight="1">
      <c r="A11" s="77">
        <v>6</v>
      </c>
      <c r="B11" s="78" t="s">
        <v>57</v>
      </c>
      <c r="C11" s="79">
        <v>15</v>
      </c>
      <c r="D11" s="79">
        <v>0</v>
      </c>
      <c r="E11" s="79">
        <v>15</v>
      </c>
      <c r="F11" s="79">
        <v>0</v>
      </c>
      <c r="G11" s="79">
        <v>0</v>
      </c>
      <c r="H11" s="79">
        <v>0</v>
      </c>
      <c r="I11" s="26">
        <f t="shared" si="0"/>
        <v>30</v>
      </c>
      <c r="J11" s="79">
        <v>15</v>
      </c>
      <c r="K11" s="79">
        <v>15</v>
      </c>
      <c r="L11" s="79">
        <v>15</v>
      </c>
      <c r="M11" s="79">
        <v>15</v>
      </c>
      <c r="N11" s="79">
        <v>0</v>
      </c>
      <c r="O11" s="79">
        <v>0</v>
      </c>
      <c r="P11" s="26">
        <f t="shared" si="1"/>
        <v>60</v>
      </c>
      <c r="Q11" s="79">
        <v>15</v>
      </c>
      <c r="R11" s="79">
        <v>15</v>
      </c>
      <c r="S11" s="79">
        <v>15</v>
      </c>
      <c r="T11" s="79">
        <v>15</v>
      </c>
      <c r="U11" s="79">
        <v>0</v>
      </c>
      <c r="V11" s="79">
        <v>0</v>
      </c>
      <c r="W11" s="26">
        <f t="shared" si="2"/>
        <v>63</v>
      </c>
      <c r="X11" s="80">
        <f>Участие!K11</f>
        <v>3</v>
      </c>
    </row>
    <row r="12" spans="1:24" ht="9.9499999999999993" customHeight="1">
      <c r="A12" s="77">
        <v>7</v>
      </c>
      <c r="B12" s="78" t="s">
        <v>58</v>
      </c>
      <c r="C12" s="79">
        <v>15</v>
      </c>
      <c r="D12" s="79">
        <v>15</v>
      </c>
      <c r="E12" s="79">
        <v>0</v>
      </c>
      <c r="F12" s="79">
        <v>0</v>
      </c>
      <c r="G12" s="79">
        <v>0</v>
      </c>
      <c r="H12" s="79">
        <v>0</v>
      </c>
      <c r="I12" s="26">
        <f t="shared" si="0"/>
        <v>30</v>
      </c>
      <c r="J12" s="79">
        <v>15</v>
      </c>
      <c r="K12" s="79">
        <v>15</v>
      </c>
      <c r="L12" s="79">
        <v>15</v>
      </c>
      <c r="M12" s="79">
        <v>15</v>
      </c>
      <c r="N12" s="79">
        <v>15</v>
      </c>
      <c r="O12" s="79">
        <v>0</v>
      </c>
      <c r="P12" s="26">
        <f t="shared" si="1"/>
        <v>75</v>
      </c>
      <c r="Q12" s="79">
        <v>15</v>
      </c>
      <c r="R12" s="79">
        <v>15</v>
      </c>
      <c r="S12" s="79">
        <v>15</v>
      </c>
      <c r="T12" s="79">
        <v>15</v>
      </c>
      <c r="U12" s="79">
        <v>15</v>
      </c>
      <c r="V12" s="79">
        <v>15</v>
      </c>
      <c r="W12" s="26">
        <f t="shared" si="2"/>
        <v>94</v>
      </c>
      <c r="X12" s="80">
        <f>Участие!K12</f>
        <v>4</v>
      </c>
    </row>
    <row r="13" spans="1:24" ht="9.9499999999999993" customHeight="1">
      <c r="A13" s="77">
        <v>8</v>
      </c>
      <c r="B13" s="78" t="s">
        <v>63</v>
      </c>
      <c r="C13" s="79">
        <v>15</v>
      </c>
      <c r="D13" s="79">
        <v>0</v>
      </c>
      <c r="E13" s="79">
        <v>0</v>
      </c>
      <c r="F13" s="79">
        <v>0</v>
      </c>
      <c r="G13" s="79">
        <v>0</v>
      </c>
      <c r="H13" s="79">
        <v>0</v>
      </c>
      <c r="I13" s="26">
        <f t="shared" si="0"/>
        <v>15</v>
      </c>
      <c r="J13" s="79">
        <v>15</v>
      </c>
      <c r="K13" s="79">
        <v>15</v>
      </c>
      <c r="L13" s="79">
        <v>15</v>
      </c>
      <c r="M13" s="79">
        <v>15</v>
      </c>
      <c r="N13" s="79">
        <v>0</v>
      </c>
      <c r="O13" s="79">
        <v>0</v>
      </c>
      <c r="P13" s="26">
        <f t="shared" si="1"/>
        <v>60</v>
      </c>
      <c r="Q13" s="79">
        <v>15</v>
      </c>
      <c r="R13" s="79">
        <v>15</v>
      </c>
      <c r="S13" s="79">
        <v>15</v>
      </c>
      <c r="T13" s="79">
        <v>15</v>
      </c>
      <c r="U13" s="79">
        <v>0</v>
      </c>
      <c r="V13" s="79">
        <v>0</v>
      </c>
      <c r="W13" s="26">
        <f t="shared" si="2"/>
        <v>64</v>
      </c>
      <c r="X13" s="80">
        <f>Участие!K13</f>
        <v>4</v>
      </c>
    </row>
    <row r="14" spans="1:24" ht="9.9499999999999993" customHeight="1">
      <c r="A14" s="77">
        <v>9</v>
      </c>
      <c r="B14" s="78" t="s">
        <v>65</v>
      </c>
      <c r="C14" s="79">
        <v>15</v>
      </c>
      <c r="D14" s="79">
        <v>15</v>
      </c>
      <c r="E14" s="79">
        <v>15</v>
      </c>
      <c r="F14" s="79">
        <v>0</v>
      </c>
      <c r="G14" s="79">
        <v>0</v>
      </c>
      <c r="H14" s="79">
        <v>0</v>
      </c>
      <c r="I14" s="26">
        <f t="shared" si="0"/>
        <v>45</v>
      </c>
      <c r="J14" s="79">
        <v>15</v>
      </c>
      <c r="K14" s="79">
        <v>15</v>
      </c>
      <c r="L14" s="79">
        <v>15</v>
      </c>
      <c r="M14" s="79">
        <v>15</v>
      </c>
      <c r="N14" s="79">
        <v>15</v>
      </c>
      <c r="O14" s="79">
        <v>15</v>
      </c>
      <c r="P14" s="26">
        <f t="shared" si="1"/>
        <v>90</v>
      </c>
      <c r="Q14" s="79">
        <v>15</v>
      </c>
      <c r="R14" s="79">
        <v>15</v>
      </c>
      <c r="S14" s="79">
        <v>15</v>
      </c>
      <c r="T14" s="79">
        <v>15</v>
      </c>
      <c r="U14" s="79">
        <v>15</v>
      </c>
      <c r="V14" s="79">
        <v>15</v>
      </c>
      <c r="W14" s="26">
        <f t="shared" si="2"/>
        <v>93</v>
      </c>
      <c r="X14" s="80">
        <f>Участие!K14</f>
        <v>3</v>
      </c>
    </row>
    <row r="15" spans="1:24" ht="9.9499999999999993" customHeight="1">
      <c r="A15" s="77">
        <v>10</v>
      </c>
      <c r="B15" s="78" t="s">
        <v>59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26">
        <f t="shared" si="0"/>
        <v>0</v>
      </c>
      <c r="J15" s="79">
        <v>15</v>
      </c>
      <c r="K15" s="79">
        <v>15</v>
      </c>
      <c r="L15" s="79">
        <v>15</v>
      </c>
      <c r="M15" s="79">
        <v>15</v>
      </c>
      <c r="N15" s="79">
        <v>0</v>
      </c>
      <c r="O15" s="79">
        <v>0</v>
      </c>
      <c r="P15" s="26">
        <f t="shared" si="1"/>
        <v>60</v>
      </c>
      <c r="Q15" s="79">
        <v>15</v>
      </c>
      <c r="R15" s="79">
        <v>15</v>
      </c>
      <c r="S15" s="79">
        <v>15</v>
      </c>
      <c r="T15" s="79">
        <v>15</v>
      </c>
      <c r="U15" s="79">
        <v>15</v>
      </c>
      <c r="V15" s="79">
        <v>0</v>
      </c>
      <c r="W15" s="26">
        <f t="shared" si="2"/>
        <v>80</v>
      </c>
      <c r="X15" s="80">
        <f>Участие!K15</f>
        <v>5</v>
      </c>
    </row>
    <row r="16" spans="1:24" ht="9.9499999999999993" customHeight="1">
      <c r="A16" s="77">
        <v>11</v>
      </c>
      <c r="B16" s="78" t="s">
        <v>60</v>
      </c>
      <c r="C16" s="79">
        <v>15</v>
      </c>
      <c r="D16" s="79">
        <v>15</v>
      </c>
      <c r="E16" s="79">
        <v>0</v>
      </c>
      <c r="F16" s="79">
        <v>0</v>
      </c>
      <c r="G16" s="79">
        <v>0</v>
      </c>
      <c r="H16" s="79">
        <v>0</v>
      </c>
      <c r="I16" s="26">
        <f t="shared" si="0"/>
        <v>30</v>
      </c>
      <c r="J16" s="79">
        <v>15</v>
      </c>
      <c r="K16" s="79">
        <v>15</v>
      </c>
      <c r="L16" s="79">
        <v>15</v>
      </c>
      <c r="M16" s="79">
        <v>15</v>
      </c>
      <c r="N16" s="79">
        <v>0</v>
      </c>
      <c r="O16" s="79">
        <v>0</v>
      </c>
      <c r="P16" s="26">
        <f t="shared" si="1"/>
        <v>60</v>
      </c>
      <c r="Q16" s="79">
        <v>15</v>
      </c>
      <c r="R16" s="79">
        <v>15</v>
      </c>
      <c r="S16" s="79">
        <v>15</v>
      </c>
      <c r="T16" s="79">
        <v>15</v>
      </c>
      <c r="U16" s="79">
        <v>0</v>
      </c>
      <c r="V16" s="79">
        <v>0</v>
      </c>
      <c r="W16" s="26">
        <f t="shared" si="2"/>
        <v>63</v>
      </c>
      <c r="X16" s="80">
        <f>Участие!K16</f>
        <v>3</v>
      </c>
    </row>
    <row r="17" spans="1:24" ht="9.9499999999999993" customHeight="1">
      <c r="A17" s="77">
        <v>12</v>
      </c>
      <c r="B17" s="78" t="s">
        <v>61</v>
      </c>
      <c r="C17" s="79">
        <v>0</v>
      </c>
      <c r="D17" s="79">
        <v>0</v>
      </c>
      <c r="E17" s="79">
        <v>0</v>
      </c>
      <c r="F17" s="79">
        <v>0</v>
      </c>
      <c r="G17" s="79">
        <v>0</v>
      </c>
      <c r="H17" s="79">
        <v>0</v>
      </c>
      <c r="I17" s="26">
        <f t="shared" si="0"/>
        <v>0</v>
      </c>
      <c r="J17" s="79">
        <v>15</v>
      </c>
      <c r="K17" s="79">
        <v>15</v>
      </c>
      <c r="L17" s="79">
        <v>15</v>
      </c>
      <c r="M17" s="79">
        <v>15</v>
      </c>
      <c r="N17" s="79">
        <v>0</v>
      </c>
      <c r="O17" s="79">
        <v>0</v>
      </c>
      <c r="P17" s="26">
        <f t="shared" si="1"/>
        <v>60</v>
      </c>
      <c r="Q17" s="79">
        <v>15</v>
      </c>
      <c r="R17" s="79">
        <v>15</v>
      </c>
      <c r="S17" s="79">
        <v>15</v>
      </c>
      <c r="T17" s="79">
        <v>15</v>
      </c>
      <c r="U17" s="79">
        <v>15</v>
      </c>
      <c r="V17" s="79">
        <v>0</v>
      </c>
      <c r="W17" s="26">
        <f t="shared" si="2"/>
        <v>79</v>
      </c>
      <c r="X17" s="80">
        <f>Участие!K17</f>
        <v>4</v>
      </c>
    </row>
    <row r="18" spans="1:24" ht="9.9499999999999993" customHeight="1">
      <c r="A18" s="77">
        <v>13</v>
      </c>
      <c r="B18" s="78" t="s">
        <v>62</v>
      </c>
      <c r="C18" s="79">
        <v>15</v>
      </c>
      <c r="D18" s="79">
        <v>15</v>
      </c>
      <c r="E18" s="79">
        <v>15</v>
      </c>
      <c r="F18" s="79">
        <v>0</v>
      </c>
      <c r="G18" s="79">
        <v>0</v>
      </c>
      <c r="H18" s="79">
        <v>0</v>
      </c>
      <c r="I18" s="26">
        <f t="shared" si="0"/>
        <v>45</v>
      </c>
      <c r="J18" s="79">
        <v>15</v>
      </c>
      <c r="K18" s="79">
        <v>15</v>
      </c>
      <c r="L18" s="79">
        <v>15</v>
      </c>
      <c r="M18" s="79">
        <v>15</v>
      </c>
      <c r="N18" s="79">
        <v>15</v>
      </c>
      <c r="O18" s="79">
        <v>0</v>
      </c>
      <c r="P18" s="26">
        <f t="shared" si="1"/>
        <v>75</v>
      </c>
      <c r="Q18" s="79">
        <v>15</v>
      </c>
      <c r="R18" s="79">
        <v>15</v>
      </c>
      <c r="S18" s="79">
        <v>15</v>
      </c>
      <c r="T18" s="79">
        <v>15</v>
      </c>
      <c r="U18" s="79">
        <v>15</v>
      </c>
      <c r="V18" s="79">
        <v>15</v>
      </c>
      <c r="W18" s="26">
        <f t="shared" si="2"/>
        <v>93</v>
      </c>
      <c r="X18" s="80">
        <f>Участие!K18</f>
        <v>3</v>
      </c>
    </row>
    <row r="19" spans="1:24" ht="9.9499999999999993" customHeight="1">
      <c r="A19" s="77">
        <v>14</v>
      </c>
      <c r="B19" s="78" t="s">
        <v>68</v>
      </c>
      <c r="C19" s="79">
        <v>15</v>
      </c>
      <c r="D19" s="79">
        <v>15</v>
      </c>
      <c r="E19" s="79">
        <v>0</v>
      </c>
      <c r="F19" s="79">
        <v>0</v>
      </c>
      <c r="G19" s="79">
        <v>0</v>
      </c>
      <c r="H19" s="79">
        <v>0</v>
      </c>
      <c r="I19" s="26">
        <f t="shared" si="0"/>
        <v>30</v>
      </c>
      <c r="J19" s="79">
        <v>15</v>
      </c>
      <c r="K19" s="79">
        <v>15</v>
      </c>
      <c r="L19" s="79">
        <v>15</v>
      </c>
      <c r="M19" s="79">
        <v>15</v>
      </c>
      <c r="N19" s="79">
        <v>0</v>
      </c>
      <c r="O19" s="79">
        <v>0</v>
      </c>
      <c r="P19" s="26">
        <f t="shared" si="1"/>
        <v>60</v>
      </c>
      <c r="Q19" s="79">
        <v>15</v>
      </c>
      <c r="R19" s="79">
        <v>15</v>
      </c>
      <c r="S19" s="79">
        <v>15</v>
      </c>
      <c r="T19" s="79">
        <v>15</v>
      </c>
      <c r="U19" s="79">
        <v>15</v>
      </c>
      <c r="V19" s="79">
        <v>0</v>
      </c>
      <c r="W19" s="26">
        <f t="shared" si="2"/>
        <v>83</v>
      </c>
      <c r="X19" s="80">
        <f>Участие!K19</f>
        <v>8</v>
      </c>
    </row>
    <row r="20" spans="1:24" ht="9.9499999999999993" customHeight="1">
      <c r="A20" s="77">
        <v>15</v>
      </c>
      <c r="B20" s="78" t="s">
        <v>67</v>
      </c>
      <c r="C20" s="79">
        <v>0</v>
      </c>
      <c r="D20" s="79">
        <v>0</v>
      </c>
      <c r="E20" s="79">
        <v>0</v>
      </c>
      <c r="F20" s="79">
        <v>0</v>
      </c>
      <c r="G20" s="79">
        <v>0</v>
      </c>
      <c r="H20" s="79">
        <v>0</v>
      </c>
      <c r="I20" s="26">
        <f t="shared" si="0"/>
        <v>0</v>
      </c>
      <c r="J20" s="79">
        <v>15</v>
      </c>
      <c r="K20" s="79">
        <v>15</v>
      </c>
      <c r="L20" s="79">
        <v>15</v>
      </c>
      <c r="M20" s="79">
        <v>15</v>
      </c>
      <c r="N20" s="79">
        <v>0</v>
      </c>
      <c r="O20" s="79">
        <v>0</v>
      </c>
      <c r="P20" s="26">
        <f t="shared" si="1"/>
        <v>60</v>
      </c>
      <c r="Q20" s="79">
        <v>15</v>
      </c>
      <c r="R20" s="79">
        <v>15</v>
      </c>
      <c r="S20" s="79">
        <v>15</v>
      </c>
      <c r="T20" s="79">
        <v>15</v>
      </c>
      <c r="U20" s="79">
        <v>15</v>
      </c>
      <c r="V20" s="79">
        <v>0</v>
      </c>
      <c r="W20" s="26">
        <f t="shared" si="2"/>
        <v>78</v>
      </c>
      <c r="X20" s="80">
        <f>Участие!K20</f>
        <v>3</v>
      </c>
    </row>
  </sheetData>
  <mergeCells count="6">
    <mergeCell ref="A2:X2"/>
    <mergeCell ref="A1:X1"/>
    <mergeCell ref="A5:W5"/>
    <mergeCell ref="J3:P3"/>
    <mergeCell ref="Q3:X3"/>
    <mergeCell ref="C3:I3"/>
  </mergeCells>
  <pageMargins left="0.39370078740157483" right="0.39370078740157483" top="0.6692913385826772" bottom="0.669291338582677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0"/>
  <sheetViews>
    <sheetView topLeftCell="A3" workbookViewId="0">
      <selection activeCell="P8" sqref="P8"/>
    </sheetView>
  </sheetViews>
  <sheetFormatPr defaultRowHeight="15"/>
  <cols>
    <col min="1" max="1" width="5" style="1" customWidth="1"/>
    <col min="2" max="2" width="18.7109375" customWidth="1"/>
    <col min="3" max="10" width="9" style="2" customWidth="1"/>
    <col min="11" max="11" width="9" style="18" customWidth="1"/>
  </cols>
  <sheetData>
    <row r="1" spans="1:11" ht="31.5" customHeight="1">
      <c r="A1" s="58" t="s">
        <v>32</v>
      </c>
      <c r="B1" s="58"/>
      <c r="C1" s="58"/>
      <c r="D1" s="58"/>
      <c r="E1" s="58"/>
      <c r="F1" s="58"/>
      <c r="G1" s="58"/>
      <c r="H1" s="58"/>
      <c r="I1" s="58"/>
      <c r="J1" s="58"/>
      <c r="K1" s="59"/>
    </row>
    <row r="2" spans="1:11" ht="31.5" customHeight="1">
      <c r="A2" s="62" t="str">
        <f>'Журнал К'!A2</f>
        <v xml:space="preserve"> "Шахматы"</v>
      </c>
      <c r="B2" s="62"/>
      <c r="C2" s="62"/>
      <c r="D2" s="62"/>
      <c r="E2" s="62"/>
      <c r="F2" s="62"/>
      <c r="G2" s="62"/>
      <c r="H2" s="62"/>
      <c r="I2" s="62"/>
      <c r="J2" s="62"/>
      <c r="K2" s="63"/>
    </row>
    <row r="3" spans="1:11" ht="79.5" customHeight="1">
      <c r="A3" s="81" t="s">
        <v>11</v>
      </c>
      <c r="B3" s="81" t="s">
        <v>12</v>
      </c>
      <c r="C3" s="82" t="s">
        <v>18</v>
      </c>
      <c r="D3" s="83"/>
      <c r="E3" s="82" t="s">
        <v>19</v>
      </c>
      <c r="F3" s="83"/>
      <c r="G3" s="82" t="s">
        <v>20</v>
      </c>
      <c r="H3" s="84"/>
      <c r="I3" s="84"/>
      <c r="J3" s="83"/>
      <c r="K3" s="16" t="s">
        <v>25</v>
      </c>
    </row>
    <row r="4" spans="1:11">
      <c r="A4" s="4" t="s">
        <v>0</v>
      </c>
      <c r="B4" s="5" t="s">
        <v>0</v>
      </c>
      <c r="C4" s="85" t="s">
        <v>21</v>
      </c>
      <c r="D4" s="85" t="s">
        <v>23</v>
      </c>
      <c r="E4" s="85" t="s">
        <v>21</v>
      </c>
      <c r="F4" s="85" t="s">
        <v>23</v>
      </c>
      <c r="G4" s="85" t="s">
        <v>21</v>
      </c>
      <c r="H4" s="85" t="s">
        <v>23</v>
      </c>
      <c r="I4" s="85" t="s">
        <v>22</v>
      </c>
      <c r="J4" s="85" t="s">
        <v>24</v>
      </c>
      <c r="K4" s="17"/>
    </row>
    <row r="5" spans="1:11" ht="15" customHeight="1">
      <c r="A5" s="60">
        <v>1</v>
      </c>
      <c r="B5" s="60"/>
      <c r="C5" s="60"/>
      <c r="D5" s="60"/>
      <c r="E5" s="60"/>
      <c r="F5" s="60"/>
      <c r="G5" s="60"/>
      <c r="H5" s="60"/>
      <c r="I5" s="60"/>
      <c r="J5" s="60"/>
      <c r="K5" s="61"/>
    </row>
    <row r="6" spans="1:11">
      <c r="A6" s="19">
        <v>1</v>
      </c>
      <c r="B6" s="33" t="str">
        <f>'Журнал К'!B6</f>
        <v>Анастасия</v>
      </c>
      <c r="C6" s="29">
        <v>1</v>
      </c>
      <c r="D6" s="29"/>
      <c r="E6" s="29">
        <v>1</v>
      </c>
      <c r="F6" s="29" t="s">
        <v>0</v>
      </c>
      <c r="G6" s="29" t="s">
        <v>0</v>
      </c>
      <c r="H6" s="29" t="s">
        <v>0</v>
      </c>
      <c r="I6" s="29">
        <v>1</v>
      </c>
      <c r="J6" s="29">
        <v>1</v>
      </c>
      <c r="K6" s="30">
        <f>SUM(C6:J6)</f>
        <v>4</v>
      </c>
    </row>
    <row r="7" spans="1:11">
      <c r="A7" s="19">
        <v>2</v>
      </c>
      <c r="B7" s="33" t="str">
        <f>'Журнал К'!B7</f>
        <v>Булат</v>
      </c>
      <c r="C7" s="29">
        <v>1</v>
      </c>
      <c r="D7" s="29"/>
      <c r="E7" s="29"/>
      <c r="F7" s="29"/>
      <c r="G7" s="29"/>
      <c r="H7" s="29"/>
      <c r="I7" s="29">
        <v>1</v>
      </c>
      <c r="J7" s="29">
        <v>1</v>
      </c>
      <c r="K7" s="30">
        <f t="shared" ref="K7:K20" si="0">SUM(C7:J7)</f>
        <v>3</v>
      </c>
    </row>
    <row r="8" spans="1:11">
      <c r="A8" s="19">
        <v>3</v>
      </c>
      <c r="B8" s="33" t="str">
        <f>'Журнал К'!B8</f>
        <v>Владимир</v>
      </c>
      <c r="C8" s="29">
        <v>1</v>
      </c>
      <c r="D8" s="29"/>
      <c r="E8" s="29">
        <v>1</v>
      </c>
      <c r="F8" s="29"/>
      <c r="G8" s="29"/>
      <c r="H8" s="29"/>
      <c r="I8" s="29">
        <v>1</v>
      </c>
      <c r="J8" s="29">
        <v>1</v>
      </c>
      <c r="K8" s="30">
        <f t="shared" si="0"/>
        <v>4</v>
      </c>
    </row>
    <row r="9" spans="1:11">
      <c r="A9" s="19">
        <v>4</v>
      </c>
      <c r="B9" s="33" t="str">
        <f>'Журнал К'!B9</f>
        <v>Дмитрий</v>
      </c>
      <c r="C9" s="29">
        <v>1</v>
      </c>
      <c r="D9" s="29"/>
      <c r="E9" s="29">
        <v>1</v>
      </c>
      <c r="F9" s="29"/>
      <c r="G9" s="29"/>
      <c r="H9" s="29"/>
      <c r="I9" s="29">
        <v>1</v>
      </c>
      <c r="J9" s="29">
        <v>1</v>
      </c>
      <c r="K9" s="30">
        <f t="shared" si="0"/>
        <v>4</v>
      </c>
    </row>
    <row r="10" spans="1:11">
      <c r="A10" s="19">
        <v>5</v>
      </c>
      <c r="B10" s="33" t="str">
        <f>'Журнал К'!B10</f>
        <v>Евгения</v>
      </c>
      <c r="C10" s="29">
        <v>1</v>
      </c>
      <c r="D10" s="29"/>
      <c r="E10" s="29"/>
      <c r="F10" s="29"/>
      <c r="G10" s="29"/>
      <c r="H10" s="29">
        <v>1</v>
      </c>
      <c r="I10" s="29">
        <v>1</v>
      </c>
      <c r="J10" s="29">
        <v>1</v>
      </c>
      <c r="K10" s="30">
        <f t="shared" si="0"/>
        <v>4</v>
      </c>
    </row>
    <row r="11" spans="1:11">
      <c r="A11" s="19">
        <v>6</v>
      </c>
      <c r="B11" s="33" t="str">
        <f>'Журнал К'!B11</f>
        <v>Игорь</v>
      </c>
      <c r="C11" s="29">
        <v>1</v>
      </c>
      <c r="D11" s="29"/>
      <c r="E11" s="29"/>
      <c r="F11" s="29"/>
      <c r="G11" s="29"/>
      <c r="H11" s="29"/>
      <c r="I11" s="29">
        <v>1</v>
      </c>
      <c r="J11" s="29">
        <v>1</v>
      </c>
      <c r="K11" s="30">
        <f t="shared" si="0"/>
        <v>3</v>
      </c>
    </row>
    <row r="12" spans="1:11">
      <c r="A12" s="19">
        <v>7</v>
      </c>
      <c r="B12" s="33" t="str">
        <f>'Журнал К'!B12</f>
        <v>Камиль</v>
      </c>
      <c r="C12" s="29">
        <v>1</v>
      </c>
      <c r="D12" s="29"/>
      <c r="E12" s="29">
        <v>1</v>
      </c>
      <c r="F12" s="29"/>
      <c r="G12" s="29"/>
      <c r="H12" s="29"/>
      <c r="I12" s="29">
        <v>1</v>
      </c>
      <c r="J12" s="29">
        <v>1</v>
      </c>
      <c r="K12" s="30">
        <f t="shared" si="0"/>
        <v>4</v>
      </c>
    </row>
    <row r="13" spans="1:11">
      <c r="A13" s="19">
        <v>8</v>
      </c>
      <c r="B13" s="33" t="str">
        <f>'Журнал К'!B13</f>
        <v>Ленара</v>
      </c>
      <c r="C13" s="29">
        <v>1</v>
      </c>
      <c r="D13" s="29"/>
      <c r="E13" s="29"/>
      <c r="F13" s="29"/>
      <c r="G13" s="29"/>
      <c r="H13" s="29">
        <v>1</v>
      </c>
      <c r="I13" s="29">
        <v>1</v>
      </c>
      <c r="J13" s="29">
        <v>1</v>
      </c>
      <c r="K13" s="30">
        <f t="shared" si="0"/>
        <v>4</v>
      </c>
    </row>
    <row r="14" spans="1:11">
      <c r="A14" s="19">
        <v>9</v>
      </c>
      <c r="B14" s="33" t="str">
        <f>'Журнал К'!B14</f>
        <v>Мурат</v>
      </c>
      <c r="C14" s="29">
        <v>1</v>
      </c>
      <c r="D14" s="29"/>
      <c r="E14" s="29"/>
      <c r="F14" s="29"/>
      <c r="G14" s="29"/>
      <c r="H14" s="29"/>
      <c r="I14" s="29">
        <v>1</v>
      </c>
      <c r="J14" s="29">
        <v>1</v>
      </c>
      <c r="K14" s="30">
        <f t="shared" si="0"/>
        <v>3</v>
      </c>
    </row>
    <row r="15" spans="1:11">
      <c r="A15" s="19">
        <v>10</v>
      </c>
      <c r="B15" s="33" t="str">
        <f>'Журнал К'!B15</f>
        <v>Олег</v>
      </c>
      <c r="C15" s="29">
        <v>1</v>
      </c>
      <c r="D15" s="29"/>
      <c r="E15" s="29">
        <v>1</v>
      </c>
      <c r="F15" s="29"/>
      <c r="G15" s="29">
        <v>1</v>
      </c>
      <c r="H15" s="29"/>
      <c r="I15" s="29">
        <v>1</v>
      </c>
      <c r="J15" s="29">
        <v>1</v>
      </c>
      <c r="K15" s="30">
        <f t="shared" si="0"/>
        <v>5</v>
      </c>
    </row>
    <row r="16" spans="1:11">
      <c r="A16" s="19">
        <v>11</v>
      </c>
      <c r="B16" s="33" t="str">
        <f>'Журнал К'!B16</f>
        <v>Петр</v>
      </c>
      <c r="C16" s="29">
        <v>1</v>
      </c>
      <c r="D16" s="29"/>
      <c r="E16" s="29"/>
      <c r="F16" s="29"/>
      <c r="G16" s="29"/>
      <c r="H16" s="29"/>
      <c r="I16" s="29">
        <v>1</v>
      </c>
      <c r="J16" s="29">
        <v>1</v>
      </c>
      <c r="K16" s="30">
        <f t="shared" si="0"/>
        <v>3</v>
      </c>
    </row>
    <row r="17" spans="1:11">
      <c r="A17" s="19">
        <v>12</v>
      </c>
      <c r="B17" s="33" t="str">
        <f>'Журнал К'!B17</f>
        <v>Самат</v>
      </c>
      <c r="C17" s="29">
        <v>1</v>
      </c>
      <c r="D17" s="29"/>
      <c r="E17" s="29">
        <v>1</v>
      </c>
      <c r="F17" s="29"/>
      <c r="G17" s="29"/>
      <c r="H17" s="29"/>
      <c r="I17" s="29">
        <v>1</v>
      </c>
      <c r="J17" s="29">
        <v>1</v>
      </c>
      <c r="K17" s="30">
        <f t="shared" si="0"/>
        <v>4</v>
      </c>
    </row>
    <row r="18" spans="1:11">
      <c r="A18" s="19">
        <v>13</v>
      </c>
      <c r="B18" s="33" t="str">
        <f>'Журнал К'!B18</f>
        <v>Самина</v>
      </c>
      <c r="C18" s="29">
        <v>1</v>
      </c>
      <c r="D18" s="29"/>
      <c r="E18" s="29"/>
      <c r="F18" s="29"/>
      <c r="G18" s="29"/>
      <c r="H18" s="29"/>
      <c r="I18" s="29">
        <v>1</v>
      </c>
      <c r="J18" s="29">
        <v>1</v>
      </c>
      <c r="K18" s="30">
        <f t="shared" si="0"/>
        <v>3</v>
      </c>
    </row>
    <row r="19" spans="1:11">
      <c r="A19" s="19">
        <v>14</v>
      </c>
      <c r="B19" s="33" t="str">
        <f>'Журнал К'!B19</f>
        <v>Тарас</v>
      </c>
      <c r="C19" s="29">
        <v>1</v>
      </c>
      <c r="D19" s="29">
        <v>1</v>
      </c>
      <c r="E19" s="29">
        <v>1</v>
      </c>
      <c r="F19" s="29">
        <v>1</v>
      </c>
      <c r="G19" s="29">
        <v>1</v>
      </c>
      <c r="H19" s="29">
        <v>1</v>
      </c>
      <c r="I19" s="29">
        <v>1</v>
      </c>
      <c r="J19" s="29">
        <v>1</v>
      </c>
      <c r="K19" s="30">
        <f t="shared" si="0"/>
        <v>8</v>
      </c>
    </row>
    <row r="20" spans="1:11">
      <c r="A20" s="19">
        <v>15</v>
      </c>
      <c r="B20" s="33" t="str">
        <f>'Журнал К'!B20</f>
        <v>Тимур</v>
      </c>
      <c r="C20" s="29">
        <v>1</v>
      </c>
      <c r="D20" s="29"/>
      <c r="E20" s="29"/>
      <c r="F20" s="29"/>
      <c r="G20" s="29"/>
      <c r="H20" s="29"/>
      <c r="I20" s="29">
        <v>1</v>
      </c>
      <c r="J20" s="29">
        <v>1</v>
      </c>
      <c r="K20" s="30">
        <f t="shared" si="0"/>
        <v>3</v>
      </c>
    </row>
  </sheetData>
  <mergeCells count="6">
    <mergeCell ref="A1:K1"/>
    <mergeCell ref="A5:K5"/>
    <mergeCell ref="G3:J3"/>
    <mergeCell ref="E3:F3"/>
    <mergeCell ref="C3:D3"/>
    <mergeCell ref="A2:K2"/>
  </mergeCells>
  <pageMargins left="0.98425196850393704" right="0.39370078740157483" top="0.6692913385826772" bottom="0.6692913385826772" header="0.31496062992125984" footer="0.31496062992125984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9"/>
  <sheetViews>
    <sheetView zoomScale="85" zoomScaleNormal="85" workbookViewId="0">
      <selection activeCell="G6" sqref="G6"/>
    </sheetView>
  </sheetViews>
  <sheetFormatPr defaultRowHeight="15"/>
  <cols>
    <col min="1" max="1" width="5" style="1" customWidth="1"/>
    <col min="2" max="2" width="40.7109375" customWidth="1"/>
    <col min="3" max="3" width="27" style="2" customWidth="1"/>
    <col min="4" max="4" width="7.7109375" style="18" customWidth="1"/>
  </cols>
  <sheetData>
    <row r="1" spans="1:4" ht="31.5" customHeight="1">
      <c r="A1" s="64" t="s">
        <v>33</v>
      </c>
      <c r="B1" s="64"/>
      <c r="C1" s="64"/>
      <c r="D1" s="65"/>
    </row>
    <row r="2" spans="1:4" ht="31.5" customHeight="1">
      <c r="A2" s="62" t="str">
        <f>'Журнал К'!A2</f>
        <v xml:space="preserve"> "Шахматы"</v>
      </c>
      <c r="B2" s="62"/>
      <c r="C2" s="62"/>
      <c r="D2" s="63"/>
    </row>
    <row r="3" spans="1:4" ht="39" customHeight="1">
      <c r="A3" s="3" t="s">
        <v>11</v>
      </c>
      <c r="B3" s="3" t="s">
        <v>12</v>
      </c>
      <c r="C3" s="24" t="s">
        <v>15</v>
      </c>
      <c r="D3" s="16" t="s">
        <v>1</v>
      </c>
    </row>
    <row r="4" spans="1:4" ht="15" customHeight="1">
      <c r="A4" s="60">
        <v>1</v>
      </c>
      <c r="B4" s="60"/>
      <c r="C4" s="60"/>
      <c r="D4" s="61"/>
    </row>
    <row r="5" spans="1:4">
      <c r="A5" s="19">
        <v>1</v>
      </c>
      <c r="B5" s="32" t="str">
        <f>'Журнал К'!B6</f>
        <v>Анастасия</v>
      </c>
      <c r="C5" s="26">
        <f>'Журнал К'!I6</f>
        <v>30</v>
      </c>
      <c r="D5" s="17"/>
    </row>
    <row r="6" spans="1:4">
      <c r="A6" s="19">
        <v>2</v>
      </c>
      <c r="B6" s="32" t="str">
        <f>'Журнал К'!B7</f>
        <v>Булат</v>
      </c>
      <c r="C6" s="26">
        <f>'Журнал К'!I7</f>
        <v>15</v>
      </c>
      <c r="D6" s="17"/>
    </row>
    <row r="7" spans="1:4">
      <c r="A7" s="19">
        <v>3</v>
      </c>
      <c r="B7" s="32" t="str">
        <f>'Журнал К'!B8</f>
        <v>Владимир</v>
      </c>
      <c r="C7" s="26">
        <f>'Журнал К'!I8</f>
        <v>45</v>
      </c>
      <c r="D7" s="17"/>
    </row>
    <row r="8" spans="1:4">
      <c r="A8" s="19">
        <v>4</v>
      </c>
      <c r="B8" s="32" t="str">
        <f>'Журнал К'!B9</f>
        <v>Дмитрий</v>
      </c>
      <c r="C8" s="26">
        <f>'Журнал К'!I9</f>
        <v>15</v>
      </c>
      <c r="D8" s="17"/>
    </row>
    <row r="9" spans="1:4">
      <c r="A9" s="19">
        <v>5</v>
      </c>
      <c r="B9" s="32" t="str">
        <f>'Журнал К'!B10</f>
        <v>Евгения</v>
      </c>
      <c r="C9" s="26">
        <f>'Журнал К'!I10</f>
        <v>30</v>
      </c>
      <c r="D9" s="17"/>
    </row>
    <row r="10" spans="1:4">
      <c r="A10" s="19">
        <v>6</v>
      </c>
      <c r="B10" s="32" t="str">
        <f>'Журнал К'!B11</f>
        <v>Игорь</v>
      </c>
      <c r="C10" s="26">
        <f>'Журнал К'!I11</f>
        <v>30</v>
      </c>
      <c r="D10" s="17"/>
    </row>
    <row r="11" spans="1:4">
      <c r="A11" s="19">
        <v>7</v>
      </c>
      <c r="B11" s="32" t="str">
        <f>'Журнал К'!B12</f>
        <v>Камиль</v>
      </c>
      <c r="C11" s="26">
        <f>'Журнал К'!I12</f>
        <v>30</v>
      </c>
      <c r="D11" s="17"/>
    </row>
    <row r="12" spans="1:4">
      <c r="A12" s="19">
        <v>8</v>
      </c>
      <c r="B12" s="32" t="str">
        <f>'Журнал К'!B13</f>
        <v>Ленара</v>
      </c>
      <c r="C12" s="26">
        <f>'Журнал К'!I13</f>
        <v>15</v>
      </c>
      <c r="D12" s="17"/>
    </row>
    <row r="13" spans="1:4">
      <c r="A13" s="19">
        <v>9</v>
      </c>
      <c r="B13" s="32" t="str">
        <f>'Журнал К'!B14</f>
        <v>Мурат</v>
      </c>
      <c r="C13" s="26">
        <f>'Журнал К'!I14</f>
        <v>45</v>
      </c>
      <c r="D13" s="17"/>
    </row>
    <row r="14" spans="1:4">
      <c r="A14" s="19">
        <v>10</v>
      </c>
      <c r="B14" s="32" t="str">
        <f>'Журнал К'!B15</f>
        <v>Олег</v>
      </c>
      <c r="C14" s="26">
        <f>'Журнал К'!I15</f>
        <v>0</v>
      </c>
      <c r="D14" s="17"/>
    </row>
    <row r="15" spans="1:4">
      <c r="A15" s="19">
        <v>11</v>
      </c>
      <c r="B15" s="32" t="str">
        <f>'Журнал К'!B16</f>
        <v>Петр</v>
      </c>
      <c r="C15" s="26">
        <f>'Журнал К'!I16</f>
        <v>30</v>
      </c>
      <c r="D15" s="17"/>
    </row>
    <row r="16" spans="1:4">
      <c r="A16" s="19">
        <v>12</v>
      </c>
      <c r="B16" s="32" t="str">
        <f>'Журнал К'!B17</f>
        <v>Самат</v>
      </c>
      <c r="C16" s="26">
        <f>'Журнал К'!I17</f>
        <v>0</v>
      </c>
      <c r="D16" s="17"/>
    </row>
    <row r="17" spans="1:4">
      <c r="A17" s="19">
        <v>13</v>
      </c>
      <c r="B17" s="32" t="str">
        <f>'Журнал К'!B18</f>
        <v>Самина</v>
      </c>
      <c r="C17" s="26">
        <f>'Журнал К'!I18</f>
        <v>45</v>
      </c>
      <c r="D17" s="17"/>
    </row>
    <row r="18" spans="1:4">
      <c r="A18" s="19">
        <v>14</v>
      </c>
      <c r="B18" s="32" t="str">
        <f>'Журнал К'!B19</f>
        <v>Тарас</v>
      </c>
      <c r="C18" s="26">
        <f>'Журнал К'!I19</f>
        <v>30</v>
      </c>
      <c r="D18" s="17"/>
    </row>
    <row r="19" spans="1:4">
      <c r="A19" s="19">
        <v>15</v>
      </c>
      <c r="B19" s="32" t="str">
        <f>'Журнал К'!B20</f>
        <v>Тимур</v>
      </c>
      <c r="C19" s="26">
        <f>'Журнал К'!I20</f>
        <v>0</v>
      </c>
      <c r="D19" s="17"/>
    </row>
  </sheetData>
  <mergeCells count="3">
    <mergeCell ref="A1:D1"/>
    <mergeCell ref="A4:D4"/>
    <mergeCell ref="A2:D2"/>
  </mergeCells>
  <pageMargins left="0.98425196850393704" right="0.39370078740157483" top="0.6692913385826772" bottom="0.6692913385826772" header="0.31496062992125984" footer="0.31496062992125984"/>
  <pageSetup paperSize="9"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7"/>
  <sheetViews>
    <sheetView zoomScale="85" zoomScaleNormal="85" workbookViewId="0">
      <selection activeCell="L14" sqref="L14"/>
    </sheetView>
  </sheetViews>
  <sheetFormatPr defaultColWidth="9.140625" defaultRowHeight="12.75"/>
  <cols>
    <col min="1" max="1" width="61.28515625" style="6" customWidth="1"/>
    <col min="2" max="2" width="8.42578125" style="8" customWidth="1"/>
    <col min="3" max="3" width="8.28515625" style="8" customWidth="1"/>
    <col min="4" max="4" width="9.140625" style="7" customWidth="1"/>
    <col min="5" max="5" width="10.42578125" style="6" hidden="1" customWidth="1"/>
    <col min="6" max="6" width="0.28515625" style="6" hidden="1" customWidth="1"/>
    <col min="7" max="7" width="9.140625" style="6" hidden="1" customWidth="1"/>
    <col min="8" max="16384" width="9.140625" style="6"/>
  </cols>
  <sheetData>
    <row r="1" spans="1:7" ht="54" customHeight="1">
      <c r="A1" s="68" t="s">
        <v>45</v>
      </c>
      <c r="B1" s="68"/>
      <c r="C1" s="69"/>
      <c r="D1" s="69"/>
      <c r="E1" s="69"/>
      <c r="F1" s="69"/>
      <c r="G1" s="69"/>
    </row>
    <row r="2" spans="1:7" ht="21" customHeight="1">
      <c r="A2" s="70" t="str">
        <f>'Журнал К'!A2</f>
        <v xml:space="preserve"> "Шахматы"</v>
      </c>
      <c r="B2" s="70"/>
      <c r="C2" s="71"/>
      <c r="D2" s="71"/>
      <c r="E2" s="71"/>
      <c r="F2" s="71"/>
      <c r="G2" s="71"/>
    </row>
    <row r="3" spans="1:7" ht="32.450000000000003" customHeight="1">
      <c r="A3" s="72" t="s">
        <v>29</v>
      </c>
      <c r="B3" s="73"/>
      <c r="C3" s="73"/>
      <c r="D3" s="73"/>
      <c r="E3" s="9"/>
      <c r="F3" s="9"/>
      <c r="G3" s="9"/>
    </row>
    <row r="4" spans="1:7" ht="27.2" customHeight="1">
      <c r="A4" s="72" t="s">
        <v>2</v>
      </c>
      <c r="B4" s="73"/>
      <c r="C4" s="73"/>
      <c r="D4" s="73"/>
      <c r="E4" s="9"/>
      <c r="F4" s="9"/>
      <c r="G4" s="9"/>
    </row>
    <row r="5" spans="1:7" ht="15.75">
      <c r="A5" s="74" t="s">
        <v>35</v>
      </c>
      <c r="B5" s="74"/>
      <c r="C5" s="74"/>
      <c r="D5" s="74"/>
      <c r="E5" s="74"/>
      <c r="F5" s="74"/>
      <c r="G5" s="74"/>
    </row>
    <row r="6" spans="1:7" ht="15.75">
      <c r="A6" s="75"/>
      <c r="B6" s="75"/>
      <c r="C6" s="75"/>
      <c r="D6" s="75"/>
      <c r="E6" s="75"/>
      <c r="F6" s="75"/>
      <c r="G6" s="75"/>
    </row>
    <row r="7" spans="1:7" ht="15.75">
      <c r="A7" s="13" t="s">
        <v>46</v>
      </c>
      <c r="B7" s="14" t="s">
        <v>3</v>
      </c>
      <c r="C7" s="14">
        <f>COUNTIF(ВД!C5:C35,"&lt;=100")</f>
        <v>15</v>
      </c>
      <c r="D7" s="28" t="s">
        <v>4</v>
      </c>
      <c r="E7" s="9"/>
      <c r="F7" s="9"/>
      <c r="G7" s="9"/>
    </row>
    <row r="8" spans="1:7" ht="24" customHeight="1">
      <c r="A8" s="13" t="s">
        <v>5</v>
      </c>
      <c r="B8" s="14" t="s">
        <v>6</v>
      </c>
      <c r="C8" s="14">
        <f>COUNTIF(ВД!C5:C35,"&gt;=80")</f>
        <v>0</v>
      </c>
      <c r="D8" s="15">
        <f>(C8*100)/C7</f>
        <v>0</v>
      </c>
      <c r="E8" s="9"/>
      <c r="F8" s="9"/>
      <c r="G8" s="9"/>
    </row>
    <row r="9" spans="1:7" ht="23.25" customHeight="1">
      <c r="A9" s="13" t="s">
        <v>7</v>
      </c>
      <c r="B9" s="14" t="s">
        <v>8</v>
      </c>
      <c r="C9" s="15">
        <f>C7-C8-C10</f>
        <v>0</v>
      </c>
      <c r="D9" s="15">
        <f>(C9*100)/C7</f>
        <v>0</v>
      </c>
      <c r="E9" s="9"/>
      <c r="F9" s="9"/>
      <c r="G9" s="9"/>
    </row>
    <row r="10" spans="1:7" ht="26.25" customHeight="1">
      <c r="A10" s="12" t="s">
        <v>9</v>
      </c>
      <c r="B10" s="14" t="s">
        <v>10</v>
      </c>
      <c r="C10" s="14">
        <f>COUNTIF(ВД!C5:C35,"&lt;=49")</f>
        <v>15</v>
      </c>
      <c r="D10" s="15">
        <f>(C10*100)/C7</f>
        <v>100</v>
      </c>
      <c r="E10" s="9"/>
      <c r="F10" s="9"/>
      <c r="G10" s="9"/>
    </row>
    <row r="11" spans="1:7" ht="36.75" customHeight="1">
      <c r="A11" s="66" t="s">
        <v>69</v>
      </c>
      <c r="B11" s="67"/>
      <c r="C11" s="67"/>
      <c r="D11" s="67"/>
      <c r="E11" s="9"/>
      <c r="F11" s="9"/>
      <c r="G11" s="9"/>
    </row>
    <row r="12" spans="1:7" ht="32.450000000000003" customHeight="1">
      <c r="A12" s="66" t="s">
        <v>13</v>
      </c>
      <c r="B12" s="67"/>
      <c r="C12" s="67"/>
      <c r="D12" s="67"/>
      <c r="E12" s="9"/>
      <c r="F12" s="9"/>
      <c r="G12" s="9"/>
    </row>
    <row r="13" spans="1:7" ht="15.75">
      <c r="A13" s="9"/>
      <c r="B13" s="11"/>
      <c r="C13" s="11"/>
      <c r="D13" s="10"/>
      <c r="E13" s="9"/>
      <c r="F13" s="9"/>
      <c r="G13" s="9"/>
    </row>
    <row r="14" spans="1:7" ht="15.75">
      <c r="A14" s="9"/>
      <c r="B14" s="11"/>
      <c r="C14" s="11"/>
      <c r="D14" s="10"/>
      <c r="E14" s="9"/>
      <c r="F14" s="9"/>
      <c r="G14" s="9"/>
    </row>
    <row r="15" spans="1:7" ht="15.75">
      <c r="A15" s="9"/>
      <c r="B15" s="11"/>
      <c r="C15" s="11"/>
      <c r="D15" s="10"/>
      <c r="E15" s="9"/>
      <c r="F15" s="9"/>
      <c r="G15" s="9"/>
    </row>
    <row r="16" spans="1:7" ht="15.75">
      <c r="A16" s="9"/>
      <c r="B16" s="11"/>
      <c r="C16" s="11"/>
      <c r="D16" s="10"/>
      <c r="E16" s="9"/>
      <c r="F16" s="9"/>
      <c r="G16" s="9"/>
    </row>
    <row r="17" spans="1:7" ht="15.75">
      <c r="A17" s="9"/>
      <c r="B17" s="11"/>
      <c r="C17" s="11"/>
      <c r="D17" s="10"/>
      <c r="E17" s="9"/>
      <c r="F17" s="9"/>
      <c r="G17" s="9"/>
    </row>
  </sheetData>
  <mergeCells count="8">
    <mergeCell ref="A11:D11"/>
    <mergeCell ref="A12:D12"/>
    <mergeCell ref="A1:G1"/>
    <mergeCell ref="A2:G2"/>
    <mergeCell ref="A3:D3"/>
    <mergeCell ref="A4:D4"/>
    <mergeCell ref="A5:G5"/>
    <mergeCell ref="A6:G6"/>
  </mergeCells>
  <pageMargins left="0.74803149606299213" right="0.55118110236220474" top="0.59055118110236227" bottom="0.19685039370078741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"/>
  <sheetViews>
    <sheetView workbookViewId="0">
      <selection activeCell="A2" sqref="A2:D2"/>
    </sheetView>
  </sheetViews>
  <sheetFormatPr defaultRowHeight="15"/>
  <cols>
    <col min="1" max="1" width="5" style="1" customWidth="1"/>
    <col min="2" max="2" width="40.7109375" customWidth="1"/>
    <col min="3" max="3" width="27" style="2" customWidth="1"/>
    <col min="4" max="4" width="5.28515625" style="18" customWidth="1"/>
  </cols>
  <sheetData>
    <row r="1" spans="1:8" ht="31.5" customHeight="1">
      <c r="A1" s="58" t="s">
        <v>31</v>
      </c>
      <c r="B1" s="58"/>
      <c r="C1" s="58"/>
      <c r="D1" s="59"/>
    </row>
    <row r="2" spans="1:8" ht="31.5" customHeight="1">
      <c r="A2" s="62" t="str">
        <f>'Журнал К'!A2</f>
        <v xml:space="preserve"> "Шахматы"</v>
      </c>
      <c r="B2" s="62"/>
      <c r="C2" s="62"/>
      <c r="D2" s="63"/>
    </row>
    <row r="3" spans="1:8" ht="79.5" customHeight="1">
      <c r="A3" s="3" t="s">
        <v>11</v>
      </c>
      <c r="B3" s="3" t="s">
        <v>12</v>
      </c>
      <c r="C3" s="24" t="s">
        <v>14</v>
      </c>
      <c r="D3" s="16" t="s">
        <v>1</v>
      </c>
      <c r="H3" t="s">
        <v>0</v>
      </c>
    </row>
    <row r="4" spans="1:8" ht="15" customHeight="1">
      <c r="A4" s="60">
        <v>1</v>
      </c>
      <c r="B4" s="60"/>
      <c r="C4" s="60"/>
      <c r="D4" s="61"/>
    </row>
    <row r="5" spans="1:8">
      <c r="A5" s="19">
        <v>1</v>
      </c>
      <c r="B5" s="31" t="str">
        <f>'Журнал К'!B6</f>
        <v>Анастасия</v>
      </c>
      <c r="C5" s="27">
        <f>'Журнал К'!P6</f>
        <v>60</v>
      </c>
      <c r="D5" s="17"/>
    </row>
    <row r="6" spans="1:8">
      <c r="A6" s="19">
        <v>2</v>
      </c>
      <c r="B6" s="31" t="str">
        <f>'Журнал К'!B7</f>
        <v>Булат</v>
      </c>
      <c r="C6" s="27">
        <f>'Журнал К'!P7</f>
        <v>60</v>
      </c>
      <c r="D6" s="17"/>
    </row>
    <row r="7" spans="1:8">
      <c r="A7" s="19">
        <v>3</v>
      </c>
      <c r="B7" s="31" t="str">
        <f>'Журнал К'!B8</f>
        <v>Владимир</v>
      </c>
      <c r="C7" s="27">
        <f>'Журнал К'!P8</f>
        <v>75</v>
      </c>
      <c r="D7" s="17"/>
    </row>
    <row r="8" spans="1:8">
      <c r="A8" s="19">
        <v>4</v>
      </c>
      <c r="B8" s="31" t="str">
        <f>'Журнал К'!B9</f>
        <v>Дмитрий</v>
      </c>
      <c r="C8" s="27">
        <f>'Журнал К'!P9</f>
        <v>60</v>
      </c>
      <c r="D8" s="17"/>
    </row>
    <row r="9" spans="1:8">
      <c r="A9" s="19">
        <v>5</v>
      </c>
      <c r="B9" s="31" t="str">
        <f>'Журнал К'!B10</f>
        <v>Евгения</v>
      </c>
      <c r="C9" s="27">
        <f>'Журнал К'!P10</f>
        <v>60</v>
      </c>
      <c r="D9" s="17"/>
    </row>
    <row r="10" spans="1:8">
      <c r="A10" s="19">
        <v>6</v>
      </c>
      <c r="B10" s="31" t="str">
        <f>'Журнал К'!B11</f>
        <v>Игорь</v>
      </c>
      <c r="C10" s="27">
        <f>'Журнал К'!P11</f>
        <v>60</v>
      </c>
      <c r="D10" s="17"/>
    </row>
    <row r="11" spans="1:8">
      <c r="A11" s="19">
        <v>7</v>
      </c>
      <c r="B11" s="31" t="str">
        <f>'Журнал К'!B12</f>
        <v>Камиль</v>
      </c>
      <c r="C11" s="27">
        <f>'Журнал К'!P12</f>
        <v>75</v>
      </c>
      <c r="D11" s="17"/>
    </row>
    <row r="12" spans="1:8">
      <c r="A12" s="19">
        <v>8</v>
      </c>
      <c r="B12" s="31" t="str">
        <f>'Журнал К'!B13</f>
        <v>Ленара</v>
      </c>
      <c r="C12" s="27">
        <f>'Журнал К'!P13</f>
        <v>60</v>
      </c>
      <c r="D12" s="17"/>
    </row>
    <row r="13" spans="1:8">
      <c r="A13" s="19">
        <v>9</v>
      </c>
      <c r="B13" s="31" t="str">
        <f>'Журнал К'!B14</f>
        <v>Мурат</v>
      </c>
      <c r="C13" s="27">
        <f>'Журнал К'!P14</f>
        <v>90</v>
      </c>
      <c r="D13" s="17"/>
    </row>
    <row r="14" spans="1:8">
      <c r="A14" s="19">
        <v>10</v>
      </c>
      <c r="B14" s="31" t="str">
        <f>'Журнал К'!B15</f>
        <v>Олег</v>
      </c>
      <c r="C14" s="27">
        <f>'Журнал К'!P15</f>
        <v>60</v>
      </c>
      <c r="D14" s="17"/>
    </row>
    <row r="15" spans="1:8">
      <c r="A15" s="19">
        <v>11</v>
      </c>
      <c r="B15" s="31" t="str">
        <f>'Журнал К'!B16</f>
        <v>Петр</v>
      </c>
      <c r="C15" s="27">
        <f>'Журнал К'!P16</f>
        <v>60</v>
      </c>
      <c r="D15" s="17"/>
    </row>
    <row r="16" spans="1:8">
      <c r="A16" s="19">
        <v>12</v>
      </c>
      <c r="B16" s="31" t="str">
        <f>'Журнал К'!B17</f>
        <v>Самат</v>
      </c>
      <c r="C16" s="27">
        <f>'Журнал К'!P17</f>
        <v>60</v>
      </c>
      <c r="D16" s="17"/>
    </row>
    <row r="17" spans="1:4">
      <c r="A17" s="19">
        <v>13</v>
      </c>
      <c r="B17" s="31" t="str">
        <f>'Журнал К'!B18</f>
        <v>Самина</v>
      </c>
      <c r="C17" s="27">
        <f>'Журнал К'!P18</f>
        <v>75</v>
      </c>
      <c r="D17" s="17"/>
    </row>
    <row r="18" spans="1:4">
      <c r="A18" s="19">
        <v>14</v>
      </c>
      <c r="B18" s="31" t="str">
        <f>'Журнал К'!B19</f>
        <v>Тарас</v>
      </c>
      <c r="C18" s="27">
        <f>'Журнал К'!P19</f>
        <v>60</v>
      </c>
      <c r="D18" s="17"/>
    </row>
    <row r="19" spans="1:4">
      <c r="A19" s="19">
        <v>15</v>
      </c>
      <c r="B19" s="31" t="str">
        <f>'Журнал К'!B20</f>
        <v>Тимур</v>
      </c>
      <c r="C19" s="27">
        <f>'Журнал К'!P20</f>
        <v>60</v>
      </c>
      <c r="D19" s="17"/>
    </row>
  </sheetData>
  <mergeCells count="3">
    <mergeCell ref="A1:D1"/>
    <mergeCell ref="A4:D4"/>
    <mergeCell ref="A2:D2"/>
  </mergeCells>
  <pageMargins left="0.98425196850393704" right="0.39370078740157483" top="0.6692913385826772" bottom="0.6692913385826772" header="0.31496062992125984" footer="0.31496062992125984"/>
  <pageSetup paperSize="9" scale="8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7"/>
  <sheetViews>
    <sheetView zoomScale="85" zoomScaleNormal="85" workbookViewId="0">
      <selection activeCell="J8" sqref="J8"/>
    </sheetView>
  </sheetViews>
  <sheetFormatPr defaultColWidth="9.140625" defaultRowHeight="12.75"/>
  <cols>
    <col min="1" max="1" width="61.28515625" style="6" customWidth="1"/>
    <col min="2" max="2" width="8.42578125" style="8" customWidth="1"/>
    <col min="3" max="3" width="8.28515625" style="8" customWidth="1"/>
    <col min="4" max="4" width="9.140625" style="7" customWidth="1"/>
    <col min="5" max="5" width="10.42578125" style="6" hidden="1" customWidth="1"/>
    <col min="6" max="6" width="0.28515625" style="6" hidden="1" customWidth="1"/>
    <col min="7" max="7" width="9.140625" style="6" hidden="1" customWidth="1"/>
    <col min="8" max="16384" width="9.140625" style="6"/>
  </cols>
  <sheetData>
    <row r="1" spans="1:7" ht="35.25" customHeight="1">
      <c r="A1" s="68" t="s">
        <v>37</v>
      </c>
      <c r="B1" s="68"/>
      <c r="C1" s="69"/>
      <c r="D1" s="69"/>
      <c r="E1" s="69"/>
      <c r="F1" s="69"/>
      <c r="G1" s="69"/>
    </row>
    <row r="2" spans="1:7" ht="35.25" customHeight="1">
      <c r="A2" s="70" t="str">
        <f>'Журнал К'!A2</f>
        <v xml:space="preserve"> "Шахматы"</v>
      </c>
      <c r="B2" s="70"/>
      <c r="C2" s="71"/>
      <c r="D2" s="71"/>
      <c r="E2" s="71"/>
      <c r="F2" s="71"/>
      <c r="G2" s="71"/>
    </row>
    <row r="3" spans="1:7" ht="32.450000000000003" customHeight="1">
      <c r="A3" s="72" t="s">
        <v>26</v>
      </c>
      <c r="B3" s="73"/>
      <c r="C3" s="73"/>
      <c r="D3" s="73"/>
      <c r="E3" s="9"/>
      <c r="F3" s="9"/>
      <c r="G3" s="9"/>
    </row>
    <row r="4" spans="1:7" ht="27.2" customHeight="1">
      <c r="A4" s="72" t="s">
        <v>2</v>
      </c>
      <c r="B4" s="73"/>
      <c r="C4" s="73"/>
      <c r="D4" s="73"/>
      <c r="E4" s="9"/>
      <c r="F4" s="9"/>
      <c r="G4" s="9"/>
    </row>
    <row r="5" spans="1:7" ht="15.75">
      <c r="A5" s="74" t="s">
        <v>34</v>
      </c>
      <c r="B5" s="74"/>
      <c r="C5" s="74"/>
      <c r="D5" s="74"/>
      <c r="E5" s="74"/>
      <c r="F5" s="74"/>
      <c r="G5" s="74"/>
    </row>
    <row r="6" spans="1:7" ht="15.75">
      <c r="A6" s="75"/>
      <c r="B6" s="75"/>
      <c r="C6" s="75"/>
      <c r="D6" s="75"/>
      <c r="E6" s="75"/>
      <c r="F6" s="75"/>
      <c r="G6" s="75"/>
    </row>
    <row r="7" spans="1:7" ht="15.75">
      <c r="A7" s="13" t="s">
        <v>46</v>
      </c>
      <c r="B7" s="14" t="s">
        <v>3</v>
      </c>
      <c r="C7" s="14">
        <f>COUNTIF(ПА!C5:C20,"&lt;=100")</f>
        <v>15</v>
      </c>
      <c r="D7" s="28" t="s">
        <v>4</v>
      </c>
      <c r="E7" s="9"/>
      <c r="F7" s="9"/>
      <c r="G7" s="9"/>
    </row>
    <row r="8" spans="1:7" ht="24" customHeight="1">
      <c r="A8" s="13" t="s">
        <v>5</v>
      </c>
      <c r="B8" s="14" t="s">
        <v>6</v>
      </c>
      <c r="C8" s="14">
        <f>COUNTIF(ПА!C5:C20,"&gt;=80")</f>
        <v>1</v>
      </c>
      <c r="D8" s="15">
        <f>(C8*100)/C7</f>
        <v>6.666666666666667</v>
      </c>
      <c r="E8" s="9"/>
      <c r="F8" s="9"/>
      <c r="G8" s="9"/>
    </row>
    <row r="9" spans="1:7" ht="23.25" customHeight="1">
      <c r="A9" s="13" t="s">
        <v>7</v>
      </c>
      <c r="B9" s="14" t="s">
        <v>8</v>
      </c>
      <c r="C9" s="15">
        <f>C7-C8-C10</f>
        <v>14</v>
      </c>
      <c r="D9" s="15">
        <f>(C9*100)/C7</f>
        <v>93.333333333333329</v>
      </c>
      <c r="E9" s="9"/>
      <c r="F9" s="9"/>
      <c r="G9" s="9"/>
    </row>
    <row r="10" spans="1:7" ht="26.25" customHeight="1">
      <c r="A10" s="12" t="s">
        <v>9</v>
      </c>
      <c r="B10" s="14" t="s">
        <v>10</v>
      </c>
      <c r="C10" s="14">
        <f>COUNTIF(ПА!C5:C20,"&lt;=49")</f>
        <v>0</v>
      </c>
      <c r="D10" s="15">
        <f>(C10*100)/C7</f>
        <v>0</v>
      </c>
      <c r="E10" s="9"/>
      <c r="F10" s="9"/>
      <c r="G10" s="9"/>
    </row>
    <row r="11" spans="1:7" ht="36.75" customHeight="1">
      <c r="A11" s="86" t="str">
        <f>'Протокол ВД'!A11</f>
        <v>ПедагогДО__________________ Шахматов Ф.К.</v>
      </c>
      <c r="B11" s="87"/>
      <c r="C11" s="87"/>
      <c r="D11" s="87"/>
      <c r="E11" s="9"/>
      <c r="F11" s="9"/>
      <c r="G11" s="9"/>
    </row>
    <row r="12" spans="1:7" ht="32.450000000000003" customHeight="1">
      <c r="A12" s="66" t="s">
        <v>13</v>
      </c>
      <c r="B12" s="67"/>
      <c r="C12" s="67"/>
      <c r="D12" s="67"/>
      <c r="E12" s="9"/>
      <c r="F12" s="9"/>
      <c r="G12" s="9"/>
    </row>
    <row r="13" spans="1:7" ht="15.75">
      <c r="A13" s="9"/>
      <c r="B13" s="11"/>
      <c r="C13" s="11"/>
      <c r="D13" s="10"/>
      <c r="E13" s="9"/>
      <c r="F13" s="9"/>
      <c r="G13" s="9"/>
    </row>
    <row r="14" spans="1:7" ht="15.75">
      <c r="A14" s="9"/>
      <c r="B14" s="11"/>
      <c r="C14" s="11"/>
      <c r="D14" s="10"/>
      <c r="E14" s="9"/>
      <c r="F14" s="9"/>
      <c r="G14" s="9"/>
    </row>
    <row r="15" spans="1:7" ht="15.75">
      <c r="A15" s="9"/>
      <c r="B15" s="11"/>
      <c r="C15" s="11"/>
      <c r="D15" s="10"/>
      <c r="E15" s="9"/>
      <c r="F15" s="9"/>
      <c r="G15" s="9"/>
    </row>
    <row r="16" spans="1:7" ht="15.75">
      <c r="A16" s="9"/>
      <c r="B16" s="11"/>
      <c r="C16" s="11"/>
      <c r="D16" s="10"/>
      <c r="E16" s="9"/>
      <c r="F16" s="9"/>
      <c r="G16" s="9"/>
    </row>
    <row r="17" spans="1:7" ht="15.75">
      <c r="A17" s="9"/>
      <c r="B17" s="11"/>
      <c r="C17" s="11"/>
      <c r="D17" s="10"/>
      <c r="E17" s="9"/>
      <c r="F17" s="9"/>
      <c r="G17" s="9"/>
    </row>
  </sheetData>
  <mergeCells count="8">
    <mergeCell ref="A11:D11"/>
    <mergeCell ref="A12:D12"/>
    <mergeCell ref="A1:G1"/>
    <mergeCell ref="A2:G2"/>
    <mergeCell ref="A5:G5"/>
    <mergeCell ref="A6:G6"/>
    <mergeCell ref="A3:D3"/>
    <mergeCell ref="A4:D4"/>
  </mergeCells>
  <pageMargins left="0.74803149606299213" right="0.55118110236220474" top="0.59055118110236227" bottom="0.19685039370078741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9"/>
  <sheetViews>
    <sheetView workbookViewId="0">
      <selection activeCell="A2" sqref="A2:D2"/>
    </sheetView>
  </sheetViews>
  <sheetFormatPr defaultRowHeight="15"/>
  <cols>
    <col min="1" max="1" width="5" style="1" customWidth="1"/>
    <col min="2" max="2" width="40.7109375" customWidth="1"/>
    <col min="3" max="3" width="27" style="2" customWidth="1"/>
    <col min="4" max="4" width="5.28515625" style="18" customWidth="1"/>
  </cols>
  <sheetData>
    <row r="1" spans="1:4" ht="31.5" customHeight="1">
      <c r="A1" s="76" t="s">
        <v>36</v>
      </c>
      <c r="B1" s="58"/>
      <c r="C1" s="58"/>
      <c r="D1" s="59"/>
    </row>
    <row r="2" spans="1:4" ht="31.5" customHeight="1">
      <c r="A2" s="62" t="str">
        <f>'Журнал К'!A2</f>
        <v xml:space="preserve"> "Шахматы"</v>
      </c>
      <c r="B2" s="62"/>
      <c r="C2" s="62"/>
      <c r="D2" s="63"/>
    </row>
    <row r="3" spans="1:4" ht="79.5" customHeight="1">
      <c r="A3" s="3" t="s">
        <v>11</v>
      </c>
      <c r="B3" s="3" t="s">
        <v>12</v>
      </c>
      <c r="C3" s="39" t="s">
        <v>17</v>
      </c>
      <c r="D3" s="16" t="s">
        <v>1</v>
      </c>
    </row>
    <row r="4" spans="1:4" ht="15" customHeight="1">
      <c r="A4" s="60">
        <v>1</v>
      </c>
      <c r="B4" s="60"/>
      <c r="C4" s="60"/>
      <c r="D4" s="61"/>
    </row>
    <row r="5" spans="1:4">
      <c r="A5" s="19">
        <v>1</v>
      </c>
      <c r="B5" s="31" t="str">
        <f>'Журнал К'!B6</f>
        <v>Анастасия</v>
      </c>
      <c r="C5" s="27">
        <f>'Журнал К'!W6</f>
        <v>64</v>
      </c>
      <c r="D5" s="17"/>
    </row>
    <row r="6" spans="1:4">
      <c r="A6" s="19">
        <v>2</v>
      </c>
      <c r="B6" s="31" t="str">
        <f>'Журнал К'!B7</f>
        <v>Булат</v>
      </c>
      <c r="C6" s="27">
        <f>'Журнал К'!W7</f>
        <v>78</v>
      </c>
      <c r="D6" s="17"/>
    </row>
    <row r="7" spans="1:4">
      <c r="A7" s="19">
        <v>3</v>
      </c>
      <c r="B7" s="31" t="str">
        <f>'Журнал К'!B8</f>
        <v>Владимир</v>
      </c>
      <c r="C7" s="27">
        <f>'Журнал К'!W8</f>
        <v>94</v>
      </c>
      <c r="D7" s="17"/>
    </row>
    <row r="8" spans="1:4">
      <c r="A8" s="19">
        <v>4</v>
      </c>
      <c r="B8" s="31" t="str">
        <f>'Журнал К'!B9</f>
        <v>Дмитрий</v>
      </c>
      <c r="C8" s="27">
        <f>'Журнал К'!W9</f>
        <v>64</v>
      </c>
      <c r="D8" s="17"/>
    </row>
    <row r="9" spans="1:4">
      <c r="A9" s="19">
        <v>5</v>
      </c>
      <c r="B9" s="31" t="str">
        <f>'Журнал К'!B10</f>
        <v>Евгения</v>
      </c>
      <c r="C9" s="27">
        <f>'Журнал К'!W10</f>
        <v>64</v>
      </c>
      <c r="D9" s="17"/>
    </row>
    <row r="10" spans="1:4">
      <c r="A10" s="19">
        <v>6</v>
      </c>
      <c r="B10" s="31" t="str">
        <f>'Журнал К'!B11</f>
        <v>Игорь</v>
      </c>
      <c r="C10" s="27">
        <f>'Журнал К'!W11</f>
        <v>63</v>
      </c>
      <c r="D10" s="17"/>
    </row>
    <row r="11" spans="1:4">
      <c r="A11" s="19">
        <v>7</v>
      </c>
      <c r="B11" s="31" t="str">
        <f>'Журнал К'!B12</f>
        <v>Камиль</v>
      </c>
      <c r="C11" s="27">
        <f>'Журнал К'!W12</f>
        <v>94</v>
      </c>
      <c r="D11" s="17"/>
    </row>
    <row r="12" spans="1:4">
      <c r="A12" s="19">
        <v>8</v>
      </c>
      <c r="B12" s="31" t="str">
        <f>'Журнал К'!B13</f>
        <v>Ленара</v>
      </c>
      <c r="C12" s="27">
        <f>'Журнал К'!W13</f>
        <v>64</v>
      </c>
      <c r="D12" s="17"/>
    </row>
    <row r="13" spans="1:4">
      <c r="A13" s="19">
        <v>9</v>
      </c>
      <c r="B13" s="31" t="str">
        <f>'Журнал К'!B14</f>
        <v>Мурат</v>
      </c>
      <c r="C13" s="27">
        <f>'Журнал К'!W14</f>
        <v>93</v>
      </c>
      <c r="D13" s="17"/>
    </row>
    <row r="14" spans="1:4">
      <c r="A14" s="19">
        <v>10</v>
      </c>
      <c r="B14" s="31" t="str">
        <f>'Журнал К'!B15</f>
        <v>Олег</v>
      </c>
      <c r="C14" s="27">
        <f>'Журнал К'!W15</f>
        <v>80</v>
      </c>
      <c r="D14" s="17"/>
    </row>
    <row r="15" spans="1:4">
      <c r="A15" s="19">
        <v>11</v>
      </c>
      <c r="B15" s="31" t="str">
        <f>'Журнал К'!B16</f>
        <v>Петр</v>
      </c>
      <c r="C15" s="27">
        <f>'Журнал К'!W16</f>
        <v>63</v>
      </c>
      <c r="D15" s="17"/>
    </row>
    <row r="16" spans="1:4">
      <c r="A16" s="19">
        <v>12</v>
      </c>
      <c r="B16" s="31" t="str">
        <f>'Журнал К'!B17</f>
        <v>Самат</v>
      </c>
      <c r="C16" s="27">
        <f>'Журнал К'!W17</f>
        <v>79</v>
      </c>
      <c r="D16" s="17"/>
    </row>
    <row r="17" spans="1:4">
      <c r="A17" s="19">
        <v>13</v>
      </c>
      <c r="B17" s="31" t="str">
        <f>'Журнал К'!B18</f>
        <v>Самина</v>
      </c>
      <c r="C17" s="27">
        <f>'Журнал К'!W18</f>
        <v>93</v>
      </c>
      <c r="D17" s="17"/>
    </row>
    <row r="18" spans="1:4">
      <c r="A18" s="19">
        <v>14</v>
      </c>
      <c r="B18" s="31" t="str">
        <f>'Журнал К'!B19</f>
        <v>Тарас</v>
      </c>
      <c r="C18" s="27">
        <f>'Журнал К'!W19</f>
        <v>83</v>
      </c>
      <c r="D18" s="17"/>
    </row>
    <row r="19" spans="1:4">
      <c r="A19" s="19">
        <v>15</v>
      </c>
      <c r="B19" s="31" t="str">
        <f>'Журнал К'!B20</f>
        <v>Тимур</v>
      </c>
      <c r="C19" s="27">
        <f>'Журнал К'!W20</f>
        <v>78</v>
      </c>
      <c r="D19" s="17"/>
    </row>
  </sheetData>
  <mergeCells count="3">
    <mergeCell ref="A1:D1"/>
    <mergeCell ref="A4:D4"/>
    <mergeCell ref="A2:D2"/>
  </mergeCells>
  <pageMargins left="0.98425196850393704" right="0.39370078740157483" top="0.6692913385826772" bottom="0.6692913385826772" header="0.31496062992125984" footer="0.31496062992125984"/>
  <pageSetup paperSize="9" scale="8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17"/>
  <sheetViews>
    <sheetView zoomScale="85" zoomScaleNormal="85" workbookViewId="0">
      <selection activeCell="L12" sqref="L12"/>
    </sheetView>
  </sheetViews>
  <sheetFormatPr defaultColWidth="9.140625" defaultRowHeight="12.75"/>
  <cols>
    <col min="1" max="1" width="61.28515625" style="6" customWidth="1"/>
    <col min="2" max="2" width="8.42578125" style="8" customWidth="1"/>
    <col min="3" max="3" width="8.28515625" style="8" customWidth="1"/>
    <col min="4" max="4" width="9.140625" style="7" customWidth="1"/>
    <col min="5" max="5" width="10.42578125" style="6" hidden="1" customWidth="1"/>
    <col min="6" max="6" width="0.28515625" style="6" hidden="1" customWidth="1"/>
    <col min="7" max="7" width="9.140625" style="6" hidden="1" customWidth="1"/>
    <col min="8" max="16384" width="9.140625" style="6"/>
  </cols>
  <sheetData>
    <row r="1" spans="1:7" ht="35.25" customHeight="1">
      <c r="A1" s="68" t="s">
        <v>38</v>
      </c>
      <c r="B1" s="68"/>
      <c r="C1" s="69"/>
      <c r="D1" s="69"/>
      <c r="E1" s="69"/>
      <c r="F1" s="69"/>
      <c r="G1" s="69"/>
    </row>
    <row r="2" spans="1:7" ht="19.5" customHeight="1">
      <c r="A2" s="70" t="str">
        <f>'Журнал К'!A2</f>
        <v xml:space="preserve"> "Шахматы"</v>
      </c>
      <c r="B2" s="70"/>
      <c r="C2" s="71"/>
      <c r="D2" s="71"/>
      <c r="E2" s="71"/>
      <c r="F2" s="71"/>
      <c r="G2" s="71"/>
    </row>
    <row r="3" spans="1:7" ht="32.450000000000003" customHeight="1">
      <c r="A3" s="72" t="s">
        <v>27</v>
      </c>
      <c r="B3" s="73"/>
      <c r="C3" s="73"/>
      <c r="D3" s="73"/>
      <c r="E3" s="9"/>
      <c r="F3" s="9"/>
      <c r="G3" s="9"/>
    </row>
    <row r="4" spans="1:7" ht="27.2" customHeight="1">
      <c r="A4" s="72" t="s">
        <v>2</v>
      </c>
      <c r="B4" s="73"/>
      <c r="C4" s="73"/>
      <c r="D4" s="73"/>
      <c r="E4" s="9"/>
      <c r="F4" s="9"/>
      <c r="G4" s="9"/>
    </row>
    <row r="5" spans="1:7" ht="15.75">
      <c r="A5" s="74" t="s">
        <v>39</v>
      </c>
      <c r="B5" s="74"/>
      <c r="C5" s="74"/>
      <c r="D5" s="74"/>
      <c r="E5" s="74"/>
      <c r="F5" s="74"/>
      <c r="G5" s="74"/>
    </row>
    <row r="6" spans="1:7" ht="15.75">
      <c r="A6" s="75"/>
      <c r="B6" s="75"/>
      <c r="C6" s="75"/>
      <c r="D6" s="75"/>
      <c r="E6" s="75"/>
      <c r="F6" s="75"/>
      <c r="G6" s="75"/>
    </row>
    <row r="7" spans="1:7" ht="15.75">
      <c r="A7" s="13" t="s">
        <v>46</v>
      </c>
      <c r="B7" s="14" t="s">
        <v>3</v>
      </c>
      <c r="C7" s="14">
        <f>COUNTIF(А!C5:C41,"&lt;=100")</f>
        <v>15</v>
      </c>
      <c r="D7" s="28" t="s">
        <v>4</v>
      </c>
      <c r="E7" s="9"/>
      <c r="F7" s="9"/>
      <c r="G7" s="9"/>
    </row>
    <row r="8" spans="1:7" ht="24" customHeight="1">
      <c r="A8" s="13" t="s">
        <v>5</v>
      </c>
      <c r="B8" s="14" t="s">
        <v>6</v>
      </c>
      <c r="C8" s="14">
        <f>COUNTIF(А!C5:C41,"&gt;=80")</f>
        <v>6</v>
      </c>
      <c r="D8" s="15">
        <f>(C8*100)/C7</f>
        <v>40</v>
      </c>
      <c r="E8" s="9"/>
      <c r="F8" s="9"/>
      <c r="G8" s="9"/>
    </row>
    <row r="9" spans="1:7" ht="23.25" customHeight="1">
      <c r="A9" s="13" t="s">
        <v>7</v>
      </c>
      <c r="B9" s="14" t="s">
        <v>8</v>
      </c>
      <c r="C9" s="15">
        <f>C7-C8-C10</f>
        <v>9</v>
      </c>
      <c r="D9" s="15">
        <f>(C9*100)/C7</f>
        <v>60</v>
      </c>
      <c r="E9" s="9"/>
      <c r="F9" s="9"/>
      <c r="G9" s="9"/>
    </row>
    <row r="10" spans="1:7" ht="26.25" customHeight="1">
      <c r="A10" s="12" t="s">
        <v>9</v>
      </c>
      <c r="B10" s="14" t="s">
        <v>10</v>
      </c>
      <c r="C10" s="14">
        <f>COUNTIF(А!C5:C41,"&lt;=49")</f>
        <v>0</v>
      </c>
      <c r="D10" s="15">
        <f>(C10*100)/C7</f>
        <v>0</v>
      </c>
      <c r="E10" s="9"/>
      <c r="F10" s="9"/>
      <c r="G10" s="9"/>
    </row>
    <row r="11" spans="1:7" ht="36.75" customHeight="1">
      <c r="A11" s="86" t="str">
        <f>'Протокол ВД'!A11</f>
        <v>ПедагогДО__________________ Шахматов Ф.К.</v>
      </c>
      <c r="B11" s="87"/>
      <c r="C11" s="87"/>
      <c r="D11" s="87"/>
      <c r="E11" s="9"/>
      <c r="F11" s="9"/>
      <c r="G11" s="9"/>
    </row>
    <row r="12" spans="1:7" ht="32.450000000000003" customHeight="1">
      <c r="A12" s="66" t="s">
        <v>13</v>
      </c>
      <c r="B12" s="67"/>
      <c r="C12" s="67"/>
      <c r="D12" s="67"/>
      <c r="E12" s="9"/>
      <c r="F12" s="9"/>
      <c r="G12" s="9"/>
    </row>
    <row r="13" spans="1:7" ht="15.75">
      <c r="A13" s="9"/>
      <c r="B13" s="11"/>
      <c r="C13" s="11"/>
      <c r="D13" s="10"/>
      <c r="E13" s="9"/>
      <c r="F13" s="9"/>
      <c r="G13" s="9"/>
    </row>
    <row r="14" spans="1:7" ht="15.75">
      <c r="A14" s="9"/>
      <c r="B14" s="11"/>
      <c r="C14" s="11"/>
      <c r="D14" s="10"/>
      <c r="E14" s="9"/>
      <c r="F14" s="9"/>
      <c r="G14" s="9"/>
    </row>
    <row r="15" spans="1:7" ht="15.75">
      <c r="A15" s="9"/>
      <c r="B15" s="11"/>
      <c r="C15" s="11"/>
      <c r="D15" s="10"/>
      <c r="E15" s="9"/>
      <c r="F15" s="9"/>
      <c r="G15" s="9"/>
    </row>
    <row r="16" spans="1:7" ht="15.75">
      <c r="A16" s="9"/>
      <c r="B16" s="11"/>
      <c r="C16" s="11"/>
      <c r="D16" s="10"/>
      <c r="E16" s="9"/>
      <c r="F16" s="9"/>
      <c r="G16" s="9"/>
    </row>
    <row r="17" spans="1:7" ht="15.75">
      <c r="A17" s="9"/>
      <c r="B17" s="11"/>
      <c r="C17" s="11"/>
      <c r="D17" s="10"/>
      <c r="E17" s="9"/>
      <c r="F17" s="9"/>
      <c r="G17" s="9"/>
    </row>
  </sheetData>
  <mergeCells count="8">
    <mergeCell ref="A11:D11"/>
    <mergeCell ref="A12:D12"/>
    <mergeCell ref="A1:G1"/>
    <mergeCell ref="A2:G2"/>
    <mergeCell ref="A3:D3"/>
    <mergeCell ref="A4:D4"/>
    <mergeCell ref="A5:G5"/>
    <mergeCell ref="A6:G6"/>
  </mergeCells>
  <pageMargins left="0.74803149606299213" right="0.55118110236220474" top="0.59055118110236227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Листы</vt:lpstr>
      </vt:variant>
      <vt:variant>
        <vt:i4>9</vt:i4>
      </vt:variant>
      <vt:variant>
        <vt:lpstr>Диаграммы</vt:lpstr>
      </vt:variant>
      <vt:variant>
        <vt:i4>3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Прочитайте</vt:lpstr>
      <vt:lpstr>Журнал К</vt:lpstr>
      <vt:lpstr>Участие</vt:lpstr>
      <vt:lpstr>ВД</vt:lpstr>
      <vt:lpstr>Протокол ВД</vt:lpstr>
      <vt:lpstr>ПА</vt:lpstr>
      <vt:lpstr>Протокол ПА</vt:lpstr>
      <vt:lpstr>А</vt:lpstr>
      <vt:lpstr>Протокол А </vt:lpstr>
      <vt:lpstr>Диаграмма ВД</vt:lpstr>
      <vt:lpstr>Диаграмма ПА</vt:lpstr>
      <vt:lpstr>Диаграмма А</vt:lpstr>
      <vt:lpstr>А!Заголовки_для_печати</vt:lpstr>
      <vt:lpstr>ВД!Заголовки_для_печати</vt:lpstr>
      <vt:lpstr>'Журнал К'!Заголовки_для_печати</vt:lpstr>
      <vt:lpstr>ПА!Заголовки_для_печати</vt:lpstr>
      <vt:lpstr>Участие!Заголовки_для_печати</vt:lpstr>
      <vt:lpstr>А!Область_печати</vt:lpstr>
      <vt:lpstr>ВД!Область_печати</vt:lpstr>
      <vt:lpstr>ПА!Область_печати</vt:lpstr>
      <vt:lpstr>'Протокол А '!Область_печати</vt:lpstr>
      <vt:lpstr>'Протокол ВД'!Область_печати</vt:lpstr>
      <vt:lpstr>'Протокол ПА'!Область_печати</vt:lpstr>
      <vt:lpstr>Участие!Область_печати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CVR_Metodist3</dc:creator>
  <cp:lastModifiedBy>Sayyar</cp:lastModifiedBy>
  <cp:lastPrinted>2022-06-17T06:29:03Z</cp:lastPrinted>
  <dcterms:created xsi:type="dcterms:W3CDTF">2018-06-21T05:11:00Z</dcterms:created>
  <dcterms:modified xsi:type="dcterms:W3CDTF">2022-10-18T16:00:59Z</dcterms:modified>
</cp:coreProperties>
</file>